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370" windowHeight="1185" tabRatio="744" activeTab="5"/>
  </bookViews>
  <sheets>
    <sheet name="Ekotým" sheetId="2" r:id="rId1"/>
    <sheet name="Analýza" sheetId="4" r:id="rId2"/>
    <sheet name="Plán činností" sheetId="5" r:id="rId3"/>
    <sheet name="Monitorování + EV" sheetId="6" r:id="rId4"/>
    <sheet name="Informování a spolupráce" sheetId="8" r:id="rId5"/>
    <sheet name="Ekokodex" sheetId="7" r:id="rId6"/>
  </sheets>
  <definedNames>
    <definedName name="_xlnm.Print_Area" localSheetId="1">Analýza!$A$1:$K$28</definedName>
    <definedName name="_xlnm.Print_Area" localSheetId="5">Ekokodex!$A$1:$K$14</definedName>
    <definedName name="_xlnm.Print_Area" localSheetId="0">Ekotým!$A$1:$K$20</definedName>
    <definedName name="_xlnm.Print_Area" localSheetId="4">'Informování a spolupráce'!$A$1:$K$16</definedName>
    <definedName name="_xlnm.Print_Area" localSheetId="3">'Monitorování + EV'!$A$1:$K$25</definedName>
    <definedName name="_xlnm.Print_Area" localSheetId="2">'Plán činností'!$A$1:$K$16</definedName>
  </definedNames>
  <calcPr calcId="145621"/>
</workbook>
</file>

<file path=xl/calcChain.xml><?xml version="1.0" encoding="utf-8"?>
<calcChain xmlns="http://schemas.openxmlformats.org/spreadsheetml/2006/main">
  <c r="K18" i="2" l="1"/>
  <c r="K16" i="2"/>
  <c r="K8" i="2"/>
  <c r="K4" i="2"/>
  <c r="K6" i="7" l="1"/>
  <c r="K10" i="7"/>
  <c r="K8" i="7"/>
  <c r="K4" i="7"/>
  <c r="K8" i="8"/>
  <c r="K14" i="8"/>
  <c r="K10" i="8"/>
  <c r="K6" i="8"/>
  <c r="K12" i="8"/>
  <c r="K4" i="8"/>
  <c r="K23" i="6"/>
  <c r="K21" i="6"/>
  <c r="K19" i="6"/>
  <c r="K17" i="6"/>
  <c r="K8" i="6"/>
  <c r="K6" i="6"/>
  <c r="K10" i="6"/>
  <c r="K4" i="6"/>
  <c r="K10" i="5"/>
  <c r="K8" i="5"/>
  <c r="K6" i="5"/>
  <c r="K4" i="4"/>
  <c r="K6" i="4"/>
  <c r="K8" i="4"/>
  <c r="K10" i="4"/>
  <c r="K12" i="4"/>
  <c r="K4" i="5"/>
  <c r="K25" i="6" l="1"/>
  <c r="K12" i="7"/>
  <c r="K14" i="7" s="1"/>
  <c r="K16" i="8"/>
  <c r="K14" i="5"/>
  <c r="K12" i="5"/>
  <c r="K14" i="4"/>
  <c r="K16" i="4" s="1"/>
  <c r="K12" i="6" l="1"/>
  <c r="K16" i="5"/>
  <c r="K14" i="2"/>
  <c r="K12" i="2"/>
  <c r="K10" i="2"/>
  <c r="K6" i="2"/>
  <c r="K20" i="2" l="1"/>
</calcChain>
</file>

<file path=xl/sharedStrings.xml><?xml version="1.0" encoding="utf-8"?>
<sst xmlns="http://schemas.openxmlformats.org/spreadsheetml/2006/main" count="347" uniqueCount="264">
  <si>
    <t>Kritérium</t>
  </si>
  <si>
    <t>Ekotým</t>
  </si>
  <si>
    <t>1.1</t>
  </si>
  <si>
    <t>1.2</t>
  </si>
  <si>
    <t xml:space="preserve">Fungování Ekotýmu </t>
  </si>
  <si>
    <t>Někteří členové se znají jménem, na úkolech pracují převážně jednotlivě.</t>
  </si>
  <si>
    <t>1.3</t>
  </si>
  <si>
    <t>Role v týmu (role = očekávaný způsob chování navazující na dovednosti a zájmy žáka)</t>
  </si>
  <si>
    <t>1.4</t>
  </si>
  <si>
    <t>Vedení schůzek Ekotýmu</t>
  </si>
  <si>
    <t>Koordinátor programu vede schůzky.</t>
  </si>
  <si>
    <t>1.5</t>
  </si>
  <si>
    <t>1.6</t>
  </si>
  <si>
    <t>Odpovědnost za psaní zápisů</t>
  </si>
  <si>
    <t>Zápisy pořizuje vždy koordinátor programu.</t>
  </si>
  <si>
    <t>1.7</t>
  </si>
  <si>
    <t>Struktura schůzek</t>
  </si>
  <si>
    <t>1.8</t>
  </si>
  <si>
    <t>Intenzita schůzek Ekotýmu</t>
  </si>
  <si>
    <t>Analýza</t>
  </si>
  <si>
    <t>2.1</t>
  </si>
  <si>
    <t>Realizace Analýzy ve škole</t>
  </si>
  <si>
    <t>2.2</t>
  </si>
  <si>
    <t>Zpracování výsledků Analýzy</t>
  </si>
  <si>
    <t xml:space="preserve">Výsledky Analýzy pouze zapsal koordinátor programu, dále se s nimi nepracovalo.  </t>
  </si>
  <si>
    <t>2.3</t>
  </si>
  <si>
    <t>2.4</t>
  </si>
  <si>
    <t>2.5</t>
  </si>
  <si>
    <t>Rozsah Analýzy</t>
  </si>
  <si>
    <t>3.1</t>
  </si>
  <si>
    <t>Obsah plánu činností</t>
  </si>
  <si>
    <t>3.2</t>
  </si>
  <si>
    <t>Tvorba cílů a úkolů v Plánu činností</t>
  </si>
  <si>
    <t>3.3</t>
  </si>
  <si>
    <t>3.4</t>
  </si>
  <si>
    <t>3.5</t>
  </si>
  <si>
    <t>Monitorování a vyhodnocování</t>
  </si>
  <si>
    <t>4.1</t>
  </si>
  <si>
    <t>Vyhodnocování úkolů</t>
  </si>
  <si>
    <t>4.2</t>
  </si>
  <si>
    <t>Vyhodnocování cílů</t>
  </si>
  <si>
    <t>4.3</t>
  </si>
  <si>
    <t>5.1</t>
  </si>
  <si>
    <t>Začlenění témat Ekoškoly</t>
  </si>
  <si>
    <t>5.2</t>
  </si>
  <si>
    <t>5.3</t>
  </si>
  <si>
    <t>Vzájemné vzdělávání žáků</t>
  </si>
  <si>
    <t>6.1</t>
  </si>
  <si>
    <t>6.2</t>
  </si>
  <si>
    <t>Umístění nástěnky programu Ekoškola</t>
  </si>
  <si>
    <t>6.3</t>
  </si>
  <si>
    <t>Školní média</t>
  </si>
  <si>
    <t>6.4</t>
  </si>
  <si>
    <t>6.5</t>
  </si>
  <si>
    <t>Akce školy</t>
  </si>
  <si>
    <t>7.1</t>
  </si>
  <si>
    <t>Tvorba Ekokodexu</t>
  </si>
  <si>
    <t>7.2</t>
  </si>
  <si>
    <t>Obsah Ekokodexu</t>
  </si>
  <si>
    <t>Ekokodex obsahuje jednoduchá pravidla, u kterých není jasná spojitost s Ekoškolou.</t>
  </si>
  <si>
    <t>7.3</t>
  </si>
  <si>
    <t>Srozumitelnost Ekokodexu</t>
  </si>
  <si>
    <t>Ekokodex je srozumitelný pouze pro koordinátora programu.</t>
  </si>
  <si>
    <t>7.4</t>
  </si>
  <si>
    <t>Analýzu prováděli žáci z Ekotýmu spolu s koordinátorem programu</t>
  </si>
  <si>
    <t>Úroveň 1</t>
  </si>
  <si>
    <t>Úroveň 2</t>
  </si>
  <si>
    <t>Úroveň 3</t>
  </si>
  <si>
    <t>Úroveň 4</t>
  </si>
  <si>
    <t>Body</t>
  </si>
  <si>
    <t>Minimum</t>
  </si>
  <si>
    <t>Jednotliví členové Ekotýmu   tvoří spolupracující tým, ve kterém hlavní iniciativu přebírají žáci. Žáci v Ekotýmu dokáží popsat základní principy 7 kroků a chápou, jak spolu jednotlivé kroky souvisí.
Žáci mají rozděleny role dle svých schopností a zájmů. Žáci vedou schůzky Ekotýmu a pořizují z nich zápisy, se kterými pracují na dalších schůzkách.</t>
  </si>
  <si>
    <t>Výstupem je přehled silných a slabých stránek , které popisují výchozí stav školy ve vybraných tématech Ekoškoly.</t>
  </si>
  <si>
    <t xml:space="preserve">Ekotým s výsledky Analýzy seznámil další učitele nebo žáky, kteří o nich informují ve třídách, a také vedení školy a provozní zaměstnance. Výsledky jsou zveřejněny na nástěnce, ve školním časopise nebo na webu školy. </t>
  </si>
  <si>
    <t xml:space="preserve">Výsledky Analýzy jsou zveřejněny na nástěnce, ve školním časopise nebo na webu školy. </t>
  </si>
  <si>
    <t>Výsledky Analýzy zpracovali  (= zapsání výsledků, jejich zhodnocení a sepsání výstupů = silných a slabých stránek školy) společně všichni členové Ekotýmu.</t>
  </si>
  <si>
    <t>Výsledky Analýzy zpracoval  (= zapsání výsledků, jejich zhodnocení a sepsání výstupů = silných a slabých stránek školy) do výstupů koordinátor programu s několika členy Ekotýmu nebo s dalším dospělým členem Ekotýmu.</t>
  </si>
  <si>
    <t>Výstupem je přehled odpovědí na otázky z Analýzy týkajících se výchozího stavu školy ve vybraných tématech Ekoškoly.</t>
  </si>
  <si>
    <t>S výsledky Analýzy jsou seznámeni pouze žáci, kteří na Analýze pracovali.</t>
  </si>
  <si>
    <t xml:space="preserve"> </t>
  </si>
  <si>
    <t>Analýzu provádějí a vyhodnocují členové Ekotýmu a pokrývá témata programu Ekoškola. Výstupem Analýzy je přehled silných a slabých stránek školy ve vybraných tématech. S výsledky Analýzy jsou seznámeni i ostatní ve škole a mimo ni.</t>
  </si>
  <si>
    <t>Plán činností</t>
  </si>
  <si>
    <t xml:space="preserve">Plán činností vychází ze silných a slabých stránek zjištěných v Analýze stavu školy. Obsahuje cíle a plánované akce členů Ekotýmu ve zvolených tématech Ekoškoly. Jednotlivé úkoly v Plánu činností vymýšlí, realizují a mají za ně zodpovědnost žáci a také vědí, proč jsou jednotlivé úkoly a cíle do Plánu činností začleněny. </t>
  </si>
  <si>
    <t>Plán obsahuje naplánované úkoly, které neodráží výstupy z Analýzy nebo je pouze soupisem aktivit.</t>
  </si>
  <si>
    <t>Žáci vymýšlí cíle a úkoly řazené do Plánu činností na základě svých nápadů a podnětů koordinátora programu.</t>
  </si>
  <si>
    <t>Cíle a úkoly řazené do Plánu činností vymýšlí koordinátor programu s několika členy Ekotýmu.</t>
  </si>
  <si>
    <t>Cíle a úkoly řazené do Plánu vymýšlí koordinátor programu, případně jsou převzaty z plánu EVVO.</t>
  </si>
  <si>
    <t>Úkoly realizuje Ekotým, žáci z dalších tříd a pedagogové.</t>
  </si>
  <si>
    <t>Úkoly realizuje pouze Ekotým.</t>
  </si>
  <si>
    <t>Úkoly jsou realizovány pouze s několika vybranými členy Ekotýmu.</t>
  </si>
  <si>
    <t>Do Plánu činností byla zařazena 2 témata Ekoškoly.  Jedno téma bylo podrobně rozpracováno, druhé pouze částečně.   Při každé obhajobě titulu bylo přidáno  a podrobně rozpracováno 1 nové téma.</t>
  </si>
  <si>
    <t>Do Plánu činností bylo zařazeno a podrobně rozpracováno 1 téma Ekoškoly.Při každé obhajobě titulu bylo přidáno a podrobně rozpracováno 1 nové téma.</t>
  </si>
  <si>
    <t xml:space="preserve">Do Plánu činností bylo zařazeno jedno téma, pouze ve velmi malém rozpracování. </t>
  </si>
  <si>
    <t xml:space="preserve">Ekotým s Plánem činností seznámil další učitele nebo žáky, kteří o něm informují ve třídách, a také vedení školy a provozní zaměstnance. Plán je zveřejněn na nástěnce, ve školním časopise nebo na webu školy. </t>
  </si>
  <si>
    <t xml:space="preserve">Ekotým s Plánem činností seznámil další učitele nebo žáky. Plán je také zveřejněn na nástěnce, ve školním časopise nebo na webu školy. </t>
  </si>
  <si>
    <t>S Plánem činností jsou seznámeni pouze žáci, kteří na něm pracovali.</t>
  </si>
  <si>
    <t>Členové Ekotýmu pravidelně vyhodnocují realizaci úkolů a dosažení cílů stanovených v Plánu činností. Také shromažďují informace o spotřebě energie, vody a o množství odpadu na škole. Tyto informace vyhodnocují a seznamují s nimi ostatní ve škole.</t>
  </si>
  <si>
    <t xml:space="preserve">U každého úkolu v Plánu činností je označeno, zda byl, či nebyl splněn. </t>
  </si>
  <si>
    <t xml:space="preserve">Koordinátor programu hodnotí, co se podařilo/nepodařilo na základě hodnocení úkolů. Určuje, s několika členy Ekotýmu, zda byl konkrétní cíl splněn či nikoli, ale nezkoumá příčiny. </t>
  </si>
  <si>
    <t>Pouze koordinátor programu hodnotí, co se podařilo/nepodařilo na základě hodnocení úkolů.  A určuje zda byl cíl splněn či ne. S hodnocením cílů se nepracuje nebo pracuje jen nahodile/nepravidelně.</t>
  </si>
  <si>
    <t>Environmentální výchova ve výuce</t>
  </si>
  <si>
    <t xml:space="preserve">Témata programu Ekoškola jsou začleněna do výuky v co největší možné míře. Žáci mají základní přehled o environmentálních problémech v tématech Ekoškoly. Ve výuce se učí analyzovat tyto problémy, zjišťovat jejich příčiny a důsledky a možné konflikty vznikající při řešení.  Vyučující využívají pro plánování výuky cíle formulované v učebních celcích Ekoškoly nebo přímo vyučují podle nich. </t>
  </si>
  <si>
    <t>Žáci vedou program související s Ekoškolou pro žáky z jiných tříd/ročníků. Program navrhuje učitel a připravují ho žáci.</t>
  </si>
  <si>
    <t>Žáci vedou program související s Ekoškolou pro žáky z jiných tříd/ročníků. Program navrhuje a připravuje učitel.</t>
  </si>
  <si>
    <t>Učitel vede společně se žáky program související s Ekoškolou pro žáky z jiných tříd/ročníků. Program navrhuje a připravuje učitel.</t>
  </si>
  <si>
    <t>Informování a spolupráce</t>
  </si>
  <si>
    <t>Informace o realizaci programu Ekoškola na škole jsou srozumitelné, snadno pochopitelné a jsou umístěny na viditelném místě. Na webových stránkách školy je samostatná sekce o programu Ekoškola na škole. Články do tisku píší sami žáci a hledají způsoby prezentace své práce v programu. Na realizaci programu se podílí celá škola.</t>
  </si>
  <si>
    <t>Informace týkající se aktivit v  programu Ekoškola jsou určeny pouze pro členy Ekotýmu.</t>
  </si>
  <si>
    <t>Nástěnka je umístěna v prostorách, kde se pohybují žáci a učitelé. Tyto prostory nejsou volně přístupné běžným návštěvníkům (rodiče apod.).</t>
  </si>
  <si>
    <t>Nástěnka je umístěna v prostorách, kde se pohybuje jen část učitelů a žáků.</t>
  </si>
  <si>
    <t>Nástěnka je umístěna v prostorách, kde se schází pouze Ekotým.</t>
  </si>
  <si>
    <t>Na webu školy je ucelený oddíl vyhrazený Ekoškole nebo má škola zvláštní stránky o Ekoškole, které jsou snadno dohledatelné. Ve škole vychází školní časopis, kde je sekce věnovaná Ekoškole.</t>
  </si>
  <si>
    <t>Na webu školy je ucelený oddíl vyhrazený Ekoškole nebo ve škole vychází školní časopis, kde je sekce věnovaná Ekoškole.</t>
  </si>
  <si>
    <t>Na webu školy jsou stručné informace o Ekoškole nebo ve škole vychází školní časopis, kde se čas od času objeví aktuality o Ekoškole.</t>
  </si>
  <si>
    <t>Ekotým uspořádal akci, která byla smysluplně propojena s programem Ekoškola. Akce byla určena pro celou školu.</t>
  </si>
  <si>
    <t>Ekotým uspořádal akci, která byla smysluplně propojena s programem Ekoškola. Akce byla určena pouze pro část školy.</t>
  </si>
  <si>
    <t>Ekotým uspořádal akci, která souvisela s environmentáními tématy, nebyl zřejmý vztah k tématům Ekoškoly.</t>
  </si>
  <si>
    <t>Na realizaci programu se podílí Ekotým a další učitelé, žáci a provozní zaměstnanci. Škola v rámci programu Ekoškola aktivně vyhledává nabídky a podílí se na aktivitách jiných škol, organizací a skupin (místní zastupitelstvo, různé podniky, další školy, místní organizace, rodiče).</t>
  </si>
  <si>
    <t>Na realizaci programu se podílí Ekotým a další učitelé, žáci a provozní zaměstnanci. Škola v rámci programu Ekoškola aktivně vyhledává nabídky jiných škol, organizací a skupin (místní zastupitelstvo, různé podniky, další školy, místní organizace, rodiče) a reaguje na ně.</t>
  </si>
  <si>
    <t>Ekokodex</t>
  </si>
  <si>
    <t>Ekokodex vyjadřuje hodnoty a pravidla, na kterých se shodla celá škola a které odráží činnost v Ekoškole. Členové Ekotýmu dokáží vysvětlit obsah a výběr hesel v Ekokodexu.
(Hodnoty vyjadřují to, čemu věříme a čeho si vážíme. Pravidla jsou konkrétní zásady, které chceme dodržovat).</t>
  </si>
  <si>
    <t>Na formulování výroků a tvorbě Ekokodexu se podíleli žáci z různých tříd pod vedením Ekotýmu spolu s koordinátorem programu a učiteli. Konečná podoba Ekokodexu je výsledkem dohody. Třídní ekokodexy (pokud jsou zpracovány) mají specifickou podobu. Při obhajově titulu Ekotým zjišťoval u ostatních žáků a učitelů platnost a aktuálnost Ekokodexu.</t>
  </si>
  <si>
    <t>Na formulování výroků a tvorbě Ekokodexu se podíleli žáci z Ekotýmu spolu s koordinátorem programu.</t>
  </si>
  <si>
    <t>Ekokodex školy je srozumitelný pro Ekotým a některé žáky a zaměstnance školy.</t>
  </si>
  <si>
    <t>Ekokodex školy je srozumitelný pouze pro členy Ekotýmu.</t>
  </si>
  <si>
    <t>Členové Ekotýmu, náhodně oslovení žáci a učitelé vědí, kde Ekokodex najdou a co je jeho smyslem.</t>
  </si>
  <si>
    <t xml:space="preserve">Náhodně oslovení žáci a učitelé vědí, kde je Ekokodex umístěn a dokáží si vzpomenout na něco, co obsahuje. </t>
  </si>
  <si>
    <t>Náhodně oslovení žáci a učitelé vědí, kde je Ekokodex umístěn.</t>
  </si>
  <si>
    <r>
      <t xml:space="preserve">Analýzu </t>
    </r>
    <r>
      <rPr>
        <u/>
        <sz val="22"/>
        <rFont val="Arial"/>
        <family val="2"/>
        <charset val="238"/>
      </rPr>
      <t>prováděli žáci z různých tříd pod vedením Ekotýmu</t>
    </r>
    <r>
      <rPr>
        <sz val="22"/>
        <rFont val="Arial"/>
        <family val="2"/>
        <charset val="238"/>
      </rPr>
      <t xml:space="preserve"> spolu s koordinátorem programu a s dalšími učiteli nebo zástupci další skupiny (vedení, provozní zaměstnanci, rodiče).</t>
    </r>
  </si>
  <si>
    <r>
      <t xml:space="preserve">Výsledky Analýzy zpracovali (= zapsání výsledků, jejich zhodnocení a sepsání výstupů = silných a slabých stránek školy) všichni členové </t>
    </r>
    <r>
      <rPr>
        <u/>
        <sz val="22"/>
        <rFont val="Arial"/>
        <family val="2"/>
        <charset val="238"/>
      </rPr>
      <t>Ekotýmu a třídy, které se podílely na sběru dat</t>
    </r>
    <r>
      <rPr>
        <sz val="22"/>
        <rFont val="Arial"/>
        <family val="2"/>
        <charset val="238"/>
      </rPr>
      <t xml:space="preserve"> pro Analýzu.</t>
    </r>
  </si>
  <si>
    <r>
      <t xml:space="preserve">Analýzu prováděli žáci z Ekotýmu spolu s koordinátorem programu a s dalšími učiteli nebo zástupci další skupiny (vedení, provozní zaměstnanci) </t>
    </r>
    <r>
      <rPr>
        <u/>
        <sz val="22"/>
        <rFont val="Arial"/>
        <family val="2"/>
        <charset val="238"/>
      </rPr>
      <t>a s přispěním dalších žáků</t>
    </r>
    <r>
      <rPr>
        <sz val="22"/>
        <rFont val="Arial"/>
        <family val="2"/>
        <charset val="238"/>
      </rPr>
      <t xml:space="preserve"> (např. formou ankety).</t>
    </r>
  </si>
  <si>
    <r>
      <t xml:space="preserve">Žáci vedou program související s Ekoškolou pro žáky z jiných tříd/ročníků. </t>
    </r>
    <r>
      <rPr>
        <u/>
        <sz val="24"/>
        <rFont val="Arial"/>
        <family val="2"/>
        <charset val="238"/>
      </rPr>
      <t>Program navrhují a připravují sami žáci s podporou učitele.</t>
    </r>
  </si>
  <si>
    <t xml:space="preserve">Na formulování výroků a tvorbě Ekokodexu se podíleli žáci z Ekotýmu, koordinátor programu ve škole a další žáci.Při obhajově titulu posoudil Ekotým platnost a aktuálnost Ekokodexu. </t>
  </si>
  <si>
    <r>
      <t xml:space="preserve">Na formulování výroků a tvorbě Ekokodexu se podíleli nejen žáci z Ekotýmu, </t>
    </r>
    <r>
      <rPr>
        <u/>
        <sz val="28"/>
        <rFont val="Arial"/>
        <family val="2"/>
        <charset val="238"/>
      </rPr>
      <t>ale i další žáci, kteří vytvářeli zároveň svůj třídní Ekokodex,</t>
    </r>
    <r>
      <rPr>
        <sz val="28"/>
        <rFont val="Arial"/>
        <family val="2"/>
        <charset val="238"/>
      </rPr>
      <t xml:space="preserve"> a dále koordinátor programu ve škole a další učitelé. Konečný obsah a podoba Ekokodexu je výsledkem dohody, </t>
    </r>
    <r>
      <rPr>
        <i/>
        <sz val="28"/>
        <rFont val="Arial"/>
        <family val="2"/>
        <charset val="238"/>
      </rPr>
      <t xml:space="preserve">Při obhajobě titulu ověřil Ekotým u ostatních žáků a učitelů platnost a aktuálnost Ekokodexu a v případě potřeby Ekokodex aktualizoval. </t>
    </r>
  </si>
  <si>
    <r>
      <rPr>
        <u/>
        <sz val="28"/>
        <rFont val="Arial"/>
        <family val="2"/>
        <charset val="238"/>
      </rPr>
      <t>Členové Ekotýmu jsou schopni vysvětlit obsah Ekokodexu.</t>
    </r>
    <r>
      <rPr>
        <sz val="28"/>
        <rFont val="Arial"/>
        <family val="2"/>
        <charset val="238"/>
      </rPr>
      <t xml:space="preserve"> Náhodně oslovení žáci a učitelé vědí, kde Ekokodex najdou a co je jeho smyslem.</t>
    </r>
  </si>
  <si>
    <r>
      <t xml:space="preserve">Analýzu prováděli </t>
    </r>
    <r>
      <rPr>
        <u/>
        <sz val="22"/>
        <rFont val="Arial"/>
        <family val="2"/>
        <charset val="238"/>
      </rPr>
      <t>žáci z Ekotýmu spolu s koordinátorem programu</t>
    </r>
    <r>
      <rPr>
        <sz val="22"/>
        <rFont val="Arial"/>
        <family val="2"/>
        <charset val="238"/>
      </rPr>
      <t xml:space="preserve"> a dalšími učiteli nebo zástupci další skupiny (vedení, provozní zaměstnanci).</t>
    </r>
  </si>
  <si>
    <r>
      <t xml:space="preserve">Informace týkající se aktivit v  programu Ekoškola jsou srozumitelné a snadno pochopitelné. Je z nich jasné, co je Ekoškola a co se ve škole aktuálně děje. Fotografie jsou opatřeny popisky, takže čtenář ví, k čemu se vztahují. </t>
    </r>
    <r>
      <rPr>
        <u/>
        <sz val="38"/>
        <rFont val="Arial"/>
        <family val="2"/>
        <charset val="238"/>
      </rPr>
      <t xml:space="preserve">Z informací je zřejmé, že program v ČR koordinuje vzdělávací centrum TEREZA. </t>
    </r>
  </si>
  <si>
    <r>
      <t xml:space="preserve">Nástěnka je viditelně umístěna v prostorách, kde se pohybují žáci a učitelé. </t>
    </r>
    <r>
      <rPr>
        <u/>
        <sz val="38"/>
        <rFont val="Arial"/>
        <family val="2"/>
        <charset val="238"/>
      </rPr>
      <t>Tyto prostory jsou volně přístupné běžným návštěvníkům (rodiče apod.).</t>
    </r>
  </si>
  <si>
    <r>
      <t>Na webu školy je</t>
    </r>
    <r>
      <rPr>
        <u/>
        <sz val="38"/>
        <rFont val="Arial"/>
        <family val="2"/>
        <charset val="238"/>
      </rPr>
      <t xml:space="preserve"> pravidelně aktualizovaná rubrika věnovaná Ekoškole</t>
    </r>
    <r>
      <rPr>
        <sz val="38"/>
        <rFont val="Arial"/>
        <family val="2"/>
        <charset val="238"/>
      </rPr>
      <t xml:space="preserve"> nebo má škola zvláštní </t>
    </r>
    <r>
      <rPr>
        <u/>
        <sz val="38"/>
        <rFont val="Arial"/>
        <family val="2"/>
        <charset val="238"/>
      </rPr>
      <t>pravidelně aktualizované stránky o Ekoškole</t>
    </r>
    <r>
      <rPr>
        <sz val="38"/>
        <rFont val="Arial"/>
        <family val="2"/>
        <charset val="238"/>
      </rPr>
      <t>, které jsou snadno dohledatelné. Ve škole vychází školní časopis, kde je sekce věnovaná Ekoškole.</t>
    </r>
  </si>
  <si>
    <r>
      <t>Na realizaci programu se podílí Ekotým a další učitelé, žáci a provozní zaměstnanci. Škola v rámci programu Ekoškola</t>
    </r>
    <r>
      <rPr>
        <u/>
        <sz val="38"/>
        <rFont val="Arial"/>
        <family val="2"/>
        <charset val="238"/>
      </rPr>
      <t xml:space="preserve"> je iniciátorem</t>
    </r>
    <r>
      <rPr>
        <sz val="38"/>
        <rFont val="Arial"/>
        <family val="2"/>
        <charset val="238"/>
      </rPr>
      <t xml:space="preserve"> společných aktivit s jinou školou, organizací či skupinou (místní zastupitelstvo, různé podniky, další školy, místní organizace, rodiče).</t>
    </r>
  </si>
  <si>
    <r>
      <t xml:space="preserve">Informace týkající se aktivit v  programu Ekoškola jsou srozumitelné a snadno pochopitelné. </t>
    </r>
    <r>
      <rPr>
        <u/>
        <sz val="38"/>
        <rFont val="Arial"/>
        <family val="2"/>
        <charset val="238"/>
      </rPr>
      <t>Je z nich jasné, co je Ekoškola a co se ve škole aktuálně děje. Fotografie jsou většinou opatřeny popisky, takže čtenář ví, k čemu se vztahují.</t>
    </r>
    <r>
      <rPr>
        <sz val="38"/>
        <rFont val="Arial"/>
        <family val="2"/>
        <charset val="238"/>
      </rPr>
      <t xml:space="preserve"> Z informací je pouze někdy zřejmé, že program koordinuje vzdělávací centrum TEREZA.</t>
    </r>
  </si>
  <si>
    <r>
      <t xml:space="preserve">Informace týkající se aktivit v  programu Ekoškola jsou srozumitelné pouze pro učitele a žáky školy. </t>
    </r>
    <r>
      <rPr>
        <u/>
        <sz val="38"/>
        <rFont val="Arial"/>
        <family val="2"/>
        <charset val="238"/>
      </rPr>
      <t xml:space="preserve">Jde buď pouze o fakta o tom, co je Ekoškola, nebo o informace o aktuálním dění ve škole. </t>
    </r>
  </si>
  <si>
    <r>
      <t xml:space="preserve">Role v Ekotýmu si volí cíleně sami žáci </t>
    </r>
    <r>
      <rPr>
        <u/>
        <sz val="48"/>
        <rFont val="Arial"/>
        <family val="2"/>
        <charset val="238"/>
      </rPr>
      <t>na základě svých schopností a zájmu</t>
    </r>
    <r>
      <rPr>
        <sz val="48"/>
        <rFont val="Arial"/>
        <family val="2"/>
        <charset val="238"/>
      </rPr>
      <t>. Každý žák umí svou roli popsat a plní ji aktivně. Svou roli je schopen žák předat dalším žákům v případě své nepřítomnosti.</t>
    </r>
  </si>
  <si>
    <r>
      <t xml:space="preserve">Žáci rozhodují o obsahu schůzek a </t>
    </r>
    <r>
      <rPr>
        <u/>
        <sz val="48"/>
        <rFont val="Arial"/>
        <family val="2"/>
        <charset val="238"/>
      </rPr>
      <t>vedou je.</t>
    </r>
  </si>
  <si>
    <r>
      <t xml:space="preserve">Zápisy pořizují </t>
    </r>
    <r>
      <rPr>
        <u/>
        <sz val="48"/>
        <rFont val="Arial"/>
        <family val="2"/>
        <charset val="238"/>
      </rPr>
      <t xml:space="preserve">vždy </t>
    </r>
    <r>
      <rPr>
        <sz val="48"/>
        <rFont val="Arial"/>
        <family val="2"/>
        <charset val="238"/>
      </rPr>
      <t xml:space="preserve">žáci (jeden zvolený člen nebo se žáci střídají), </t>
    </r>
    <r>
      <rPr>
        <u/>
        <sz val="48"/>
        <rFont val="Arial"/>
        <family val="2"/>
        <charset val="238"/>
      </rPr>
      <t xml:space="preserve">kteří je sami formulují. </t>
    </r>
  </si>
  <si>
    <r>
      <t xml:space="preserve">Schůzka má předem danou pravidelnou strukturu, která kromě bodů týkajících se plnění úkolů (viz text v úrovni 2) </t>
    </r>
    <r>
      <rPr>
        <u/>
        <sz val="48"/>
        <rFont val="Arial"/>
        <family val="2"/>
        <charset val="238"/>
      </rPr>
      <t>obsahuje také hry a aktivity pro posílení týmové spolupráce a odreagování i prostor pro reflexi práce jednotlivých členů a celého týmu.</t>
    </r>
  </si>
  <si>
    <r>
      <t xml:space="preserve">Členové Ekotýmu se scházejí </t>
    </r>
    <r>
      <rPr>
        <u/>
        <sz val="48"/>
        <rFont val="Arial"/>
        <family val="2"/>
        <charset val="238"/>
      </rPr>
      <t xml:space="preserve">častěji </t>
    </r>
    <r>
      <rPr>
        <sz val="48"/>
        <rFont val="Arial"/>
        <family val="2"/>
        <charset val="238"/>
      </rPr>
      <t>než 1x za měsíc. Minimálně 1 schůzka za 2 měsíce trvá alespoň jednu vyučovací hodinu.</t>
    </r>
  </si>
  <si>
    <r>
      <t xml:space="preserve">Role v Ekotýmu si </t>
    </r>
    <r>
      <rPr>
        <u/>
        <sz val="48"/>
        <rFont val="Arial"/>
        <family val="2"/>
        <charset val="238"/>
      </rPr>
      <t>volí cíleně sami žáci</t>
    </r>
    <r>
      <rPr>
        <sz val="48"/>
        <rFont val="Arial"/>
        <family val="2"/>
        <charset val="238"/>
      </rPr>
      <t>. Žáci umí popsat, za co mají zodpovědnost v rámci své role.</t>
    </r>
  </si>
  <si>
    <r>
      <t xml:space="preserve">Žáci </t>
    </r>
    <r>
      <rPr>
        <u/>
        <sz val="48"/>
        <rFont val="Arial"/>
        <family val="2"/>
        <charset val="238"/>
      </rPr>
      <t xml:space="preserve">rozhodují </t>
    </r>
    <r>
      <rPr>
        <sz val="48"/>
        <rFont val="Arial"/>
        <family val="2"/>
        <charset val="238"/>
      </rPr>
      <t>o obsahu schůzek a podílí se na jejich vedení.</t>
    </r>
  </si>
  <si>
    <r>
      <t xml:space="preserve">Zápisy </t>
    </r>
    <r>
      <rPr>
        <u/>
        <sz val="48"/>
        <rFont val="Arial"/>
        <family val="2"/>
        <charset val="238"/>
      </rPr>
      <t>pořizují žáci, kteří jejich obsah konzultují s koordinátorem programu</t>
    </r>
    <r>
      <rPr>
        <sz val="48"/>
        <rFont val="Arial"/>
        <family val="2"/>
        <charset val="238"/>
      </rPr>
      <t>.</t>
    </r>
  </si>
  <si>
    <r>
      <t xml:space="preserve">Schůzka má předem danou pravidelnou strukturu, která </t>
    </r>
    <r>
      <rPr>
        <u/>
        <sz val="48"/>
        <rFont val="Arial"/>
        <family val="2"/>
        <charset val="238"/>
      </rPr>
      <t>vždy zahrnuje ohlédnutí za plněním minulých úkolů, diskusi nad aktuálními úkoly a návrhy, co je třeba udělat do příští schůzky.</t>
    </r>
  </si>
  <si>
    <r>
      <t xml:space="preserve">Členové Ekotýmu se scházejí </t>
    </r>
    <r>
      <rPr>
        <u/>
        <sz val="48"/>
        <rFont val="Arial"/>
        <family val="2"/>
        <charset val="238"/>
      </rPr>
      <t xml:space="preserve">alespoň </t>
    </r>
    <r>
      <rPr>
        <sz val="48"/>
        <rFont val="Arial"/>
        <family val="2"/>
        <charset val="238"/>
      </rPr>
      <t>1x za měsíc.</t>
    </r>
    <r>
      <rPr>
        <u/>
        <sz val="48"/>
        <rFont val="Arial"/>
        <family val="2"/>
        <charset val="238"/>
      </rPr>
      <t xml:space="preserve"> Minimálně </t>
    </r>
    <r>
      <rPr>
        <sz val="48"/>
        <rFont val="Arial"/>
        <family val="2"/>
        <charset val="238"/>
      </rPr>
      <t xml:space="preserve">1 schůzka za 2 měsíce trvá minimálně jednu vyučovací hodinu. </t>
    </r>
  </si>
  <si>
    <r>
      <t xml:space="preserve">Členové Ekotýmu se většinou </t>
    </r>
    <r>
      <rPr>
        <u/>
        <sz val="48"/>
        <rFont val="Arial"/>
        <family val="2"/>
        <charset val="238"/>
      </rPr>
      <t xml:space="preserve">znají </t>
    </r>
    <r>
      <rPr>
        <sz val="48"/>
        <rFont val="Arial"/>
        <family val="2"/>
        <charset val="238"/>
      </rPr>
      <t xml:space="preserve">jménem, a </t>
    </r>
    <r>
      <rPr>
        <u/>
        <sz val="48"/>
        <rFont val="Arial"/>
        <family val="2"/>
        <charset val="238"/>
      </rPr>
      <t>spolupracují</t>
    </r>
    <r>
      <rPr>
        <sz val="48"/>
        <rFont val="Arial"/>
        <family val="2"/>
        <charset val="238"/>
      </rPr>
      <t xml:space="preserve"> na úkolech.</t>
    </r>
  </si>
  <si>
    <r>
      <t xml:space="preserve">Rozdělení rolí v Ekotýmu </t>
    </r>
    <r>
      <rPr>
        <u/>
        <sz val="48"/>
        <rFont val="Arial"/>
        <family val="2"/>
        <charset val="238"/>
      </rPr>
      <t xml:space="preserve">volí koordinátor </t>
    </r>
    <r>
      <rPr>
        <sz val="48"/>
        <rFont val="Arial"/>
        <family val="2"/>
        <charset val="238"/>
      </rPr>
      <t xml:space="preserve">dle schopností, dovedností a zájmu žáků. </t>
    </r>
  </si>
  <si>
    <r>
      <t xml:space="preserve">Žáci </t>
    </r>
    <r>
      <rPr>
        <u/>
        <sz val="48"/>
        <rFont val="Arial"/>
        <family val="2"/>
        <charset val="238"/>
      </rPr>
      <t>nerozhodují</t>
    </r>
    <r>
      <rPr>
        <sz val="48"/>
        <rFont val="Arial"/>
        <family val="2"/>
        <charset val="238"/>
      </rPr>
      <t xml:space="preserve"> o obsahu schůzek, ale </t>
    </r>
    <r>
      <rPr>
        <u/>
        <sz val="48"/>
        <rFont val="Arial"/>
        <family val="2"/>
        <charset val="238"/>
      </rPr>
      <t>podílí se na jejich vedení</t>
    </r>
    <r>
      <rPr>
        <sz val="48"/>
        <rFont val="Arial"/>
        <family val="2"/>
        <charset val="238"/>
      </rPr>
      <t xml:space="preserve">. Nebo </t>
    </r>
    <r>
      <rPr>
        <u/>
        <sz val="48"/>
        <rFont val="Arial"/>
        <family val="2"/>
        <charset val="238"/>
      </rPr>
      <t>rozhodují o obsahu schůzek</t>
    </r>
    <r>
      <rPr>
        <sz val="48"/>
        <rFont val="Arial"/>
        <family val="2"/>
        <charset val="238"/>
      </rPr>
      <t xml:space="preserve">, ale </t>
    </r>
    <r>
      <rPr>
        <u/>
        <sz val="48"/>
        <rFont val="Arial"/>
        <family val="2"/>
        <charset val="238"/>
      </rPr>
      <t xml:space="preserve">nepodílí se na jejich vedení. </t>
    </r>
  </si>
  <si>
    <r>
      <t xml:space="preserve">Zápisy pořizuje koordinátor programu, </t>
    </r>
    <r>
      <rPr>
        <u/>
        <sz val="48"/>
        <rFont val="Arial"/>
        <family val="2"/>
        <charset val="238"/>
      </rPr>
      <t>nebo žák (určený koordinátorem nebo s funkcí zapisovatele) na základě informací od koordinátora.</t>
    </r>
  </si>
  <si>
    <r>
      <t xml:space="preserve">Schůzka </t>
    </r>
    <r>
      <rPr>
        <u/>
        <sz val="48"/>
        <rFont val="Arial"/>
        <family val="2"/>
        <charset val="238"/>
      </rPr>
      <t xml:space="preserve">má </t>
    </r>
    <r>
      <rPr>
        <sz val="48"/>
        <rFont val="Arial"/>
        <family val="2"/>
        <charset val="238"/>
      </rPr>
      <t>předem danou pravidelnou strukturu, která zahrnuje vždy konkrétní téma schůzky a stanovení úkolů.</t>
    </r>
  </si>
  <si>
    <r>
      <t xml:space="preserve">Členové Ekotýmu se scházejí </t>
    </r>
    <r>
      <rPr>
        <u/>
        <sz val="48"/>
        <rFont val="Arial"/>
        <family val="2"/>
        <charset val="238"/>
      </rPr>
      <t xml:space="preserve">alespoň 1x za 2 měsíce. Schůzka trvá minimálně 1 vyučovací hodinu. </t>
    </r>
  </si>
  <si>
    <r>
      <t>Rozdělení rolí v Ekotýmu je náhodné, vždy podle aktuální situace či úkolu</t>
    </r>
    <r>
      <rPr>
        <sz val="48"/>
        <color rgb="FF0070C0"/>
        <rFont val="Arial"/>
        <family val="2"/>
        <charset val="238"/>
      </rPr>
      <t xml:space="preserve"> </t>
    </r>
    <r>
      <rPr>
        <sz val="48"/>
        <rFont val="Arial"/>
        <family val="2"/>
        <charset val="238"/>
      </rPr>
      <t>nebo je stanovena pouze 1 - 2 role.</t>
    </r>
  </si>
  <si>
    <r>
      <t xml:space="preserve">Schůzka </t>
    </r>
    <r>
      <rPr>
        <u/>
        <sz val="48"/>
        <rFont val="Arial"/>
        <family val="2"/>
        <charset val="238"/>
      </rPr>
      <t xml:space="preserve">nemá </t>
    </r>
    <r>
      <rPr>
        <sz val="48"/>
        <rFont val="Arial"/>
        <family val="2"/>
        <charset val="238"/>
      </rPr>
      <t>předem danou strukturu. Struktura vzniká podle aktuální situace.</t>
    </r>
  </si>
  <si>
    <r>
      <t xml:space="preserve">Členové Ekotýmu se schází </t>
    </r>
    <r>
      <rPr>
        <u/>
        <sz val="48"/>
        <rFont val="Arial"/>
        <family val="2"/>
        <charset val="238"/>
      </rPr>
      <t xml:space="preserve">alespoň 1x za 2 měsíce. Schůzka je kratší než 1 vyučovací hodina. </t>
    </r>
  </si>
  <si>
    <r>
      <t xml:space="preserve">Ekotým s Plánem činností seznámil další učitele nebo žáky, kteří o něm informují ve třídách, a také vedení školy a provozní zaměstnance. Plán je zveřejněn na nástěnce, ve školním časopise nebo na webu školy. Ekotým s Plánem seznámil </t>
    </r>
    <r>
      <rPr>
        <u/>
        <sz val="46"/>
        <rFont val="Arial"/>
        <family val="2"/>
        <charset val="238"/>
      </rPr>
      <t>i další, které provoz školy zajímá – např. rodiče, média a zřizovatele školy.</t>
    </r>
  </si>
  <si>
    <t>Počet témat 
v Plánu činností</t>
  </si>
  <si>
    <t xml:space="preserve">Realizace úkolů 
v Plánu činností </t>
  </si>
  <si>
    <t xml:space="preserve">Kvalita informací 
o programu Ekoškola </t>
  </si>
  <si>
    <t xml:space="preserve">Povědomí 
o Ekokodexu </t>
  </si>
  <si>
    <t xml:space="preserve"> DOSAŽENÁ ÚROVEŇ ŠKOLY V KROKU EKOKODEX:</t>
  </si>
  <si>
    <r>
      <t>Ekokodex školy je srozumitelný pro všechny žáky a zaměstnance školy. 
Ekokodex</t>
    </r>
    <r>
      <rPr>
        <u/>
        <sz val="28"/>
        <rFont val="Arial"/>
        <family val="2"/>
        <charset val="238"/>
      </rPr>
      <t xml:space="preserve"> je srozumitelný i pro rodiče a další návštěvníky školy</t>
    </r>
  </si>
  <si>
    <t>DOSAŽENÁ ÚROVEŇ ŠKOLY V KROKU INFORMOVÁNÍ A SPOLUPRÁCE:</t>
  </si>
  <si>
    <t xml:space="preserve"> DOSAŽENÁ ÚROVEŇ ŠKOLY V KROKU EKOTÝM:</t>
  </si>
  <si>
    <t xml:space="preserve"> DOSAŽENÁ ÚROVEŇ ŠKOLY V KROKU ANALÝZA:</t>
  </si>
  <si>
    <t xml:space="preserve"> DOSAŽENÁ ÚROVEŇ ŠKOLY V KROKU PLÁN ČINNOSTÍ:</t>
  </si>
  <si>
    <t xml:space="preserve"> DOSAŽENÁ ÚROVEŇ ŠKOLY V KROKU EV VE VÝUCE:</t>
  </si>
  <si>
    <t xml:space="preserve"> DOSAŽENÁ ÚROVEŇ ŠKOLY V KROKU MONITOROVÁNÍ A VYHODNOCOVÁNÍ:</t>
  </si>
  <si>
    <r>
      <t xml:space="preserve">Všichni členové Ekotýmu se znají jménem, fungují jako tým a spolupracují na úkolech. </t>
    </r>
    <r>
      <rPr>
        <u/>
        <sz val="48"/>
        <rFont val="Arial"/>
        <family val="2"/>
        <charset val="238"/>
      </rPr>
      <t>Realizují aktivity na posílení spolupráce v týmu (např. výjezdy, stmelovací aktivity).</t>
    </r>
  </si>
  <si>
    <r>
      <t xml:space="preserve">Všichni členové Ekotýmu se znají jménem, </t>
    </r>
    <r>
      <rPr>
        <u/>
        <sz val="48"/>
        <rFont val="Arial"/>
        <family val="2"/>
        <charset val="238"/>
      </rPr>
      <t>fungují jako tým</t>
    </r>
    <r>
      <rPr>
        <sz val="48"/>
        <rFont val="Arial"/>
        <family val="2"/>
        <charset val="238"/>
      </rPr>
      <t xml:space="preserve"> a spolupracují na úkolech.</t>
    </r>
  </si>
  <si>
    <t xml:space="preserve">Veřejné zápis ze schůzky  </t>
  </si>
  <si>
    <t>Na jednání Ekotýmu nejsou pořizovány veřejné zápisy nebo není ze zápisu jasné, co se na schůzce řešilo.</t>
  </si>
  <si>
    <r>
      <t xml:space="preserve">Na jednání Ekotýmu </t>
    </r>
    <r>
      <rPr>
        <u/>
        <sz val="48"/>
        <rFont val="Arial"/>
        <family val="2"/>
        <charset val="238"/>
      </rPr>
      <t>jsou pořizovány veřejné zápisy (zveřejněné např. na webu)</t>
    </r>
    <r>
      <rPr>
        <sz val="48"/>
        <rFont val="Arial"/>
        <family val="2"/>
        <charset val="238"/>
      </rPr>
      <t xml:space="preserve">, které obsahují minimálně informaci: 
- </t>
    </r>
    <r>
      <rPr>
        <u/>
        <sz val="48"/>
        <rFont val="Arial"/>
        <family val="2"/>
        <charset val="238"/>
      </rPr>
      <t>o jakém tématu se mluvilo</t>
    </r>
    <r>
      <rPr>
        <sz val="48"/>
        <rFont val="Arial"/>
        <family val="2"/>
        <charset val="238"/>
      </rPr>
      <t>.</t>
    </r>
  </si>
  <si>
    <r>
      <t xml:space="preserve">Na jednání Ekotýmu jsou pořizovány veřejné zápisy (zveřejněné např. na webu), které obsahují fuukční a pro veřejnost pochopitelné informace:
- </t>
    </r>
    <r>
      <rPr>
        <u/>
        <sz val="46"/>
        <rFont val="Arial"/>
        <family val="2"/>
        <charset val="238"/>
      </rPr>
      <t xml:space="preserve">vyhodnocování úkolů z minulé schůzky; případně vyhodnocování úkolů a cílů z plánu činností
</t>
    </r>
    <r>
      <rPr>
        <sz val="46"/>
        <rFont val="Arial"/>
        <family val="2"/>
        <charset val="238"/>
      </rPr>
      <t>- o jakém tématu se mluvilo;
- jaké rozhodnutí a úkoly z</t>
    </r>
    <r>
      <rPr>
        <u/>
        <sz val="46"/>
        <rFont val="Arial"/>
        <family val="2"/>
        <charset val="238"/>
      </rPr>
      <t xml:space="preserve"> diskuse vyplývají a kdo  má konkrétní úkoly na starosti.</t>
    </r>
    <r>
      <rPr>
        <sz val="46"/>
        <rFont val="Arial"/>
        <family val="2"/>
        <charset val="238"/>
      </rPr>
      <t xml:space="preserve">
Se zápisy se pracuje na další schůzce Ekotýmu.</t>
    </r>
  </si>
  <si>
    <r>
      <t xml:space="preserve">Na jednání Ekotýmu jsou pořizovány veřejné zápisy (zveřejněné např. na webu), 
</t>
    </r>
    <r>
      <rPr>
        <u/>
        <sz val="46"/>
        <rFont val="Arial"/>
        <family val="2"/>
        <charset val="238"/>
      </rPr>
      <t>které obsahují minimálně tyto informace</t>
    </r>
    <r>
      <rPr>
        <sz val="46"/>
        <rFont val="Arial"/>
        <family val="2"/>
        <charset val="238"/>
      </rPr>
      <t>:
- o jakém tématu se mluvilo;
-</t>
    </r>
    <r>
      <rPr>
        <u/>
        <sz val="46"/>
        <rFont val="Arial"/>
        <family val="2"/>
        <charset val="238"/>
      </rPr>
      <t xml:space="preserve"> jaké z diskuze vyplývají rozhodnutí a úkoly</t>
    </r>
    <r>
      <rPr>
        <sz val="46"/>
        <rFont val="Arial"/>
        <family val="2"/>
        <charset val="238"/>
      </rPr>
      <t xml:space="preserve">.
</t>
    </r>
    <r>
      <rPr>
        <u/>
        <sz val="46"/>
        <rFont val="Arial"/>
        <family val="2"/>
        <charset val="238"/>
      </rPr>
      <t>Se zápisy se pracuje na další schůzce Ekotýmu.</t>
    </r>
  </si>
  <si>
    <t>Aktivními členy Ekotýmu jsou:
- žáci, koordinátor programu, další dospělá osoba ze školy.</t>
  </si>
  <si>
    <r>
      <t xml:space="preserve">Aktivními členy Ekotýmu jsou:
- žáci, koordinátor programu, další učitel.
- zástupce vedení školy </t>
    </r>
    <r>
      <rPr>
        <u/>
        <sz val="48"/>
        <rFont val="Arial"/>
        <family val="2"/>
        <charset val="238"/>
      </rPr>
      <t>nebo</t>
    </r>
    <r>
      <rPr>
        <sz val="48"/>
        <rFont val="Arial"/>
        <family val="2"/>
        <charset val="238"/>
      </rPr>
      <t xml:space="preserve"> zástupce provozních zaměstnanců.
</t>
    </r>
  </si>
  <si>
    <r>
      <t xml:space="preserve">Aktivními členy Ekotýmu jsou:
- žáci, koordinátor programu, 
další učitel,
- zástupce vedení školy </t>
    </r>
    <r>
      <rPr>
        <u/>
        <sz val="48"/>
        <rFont val="Arial"/>
        <family val="2"/>
        <charset val="238"/>
      </rPr>
      <t>a</t>
    </r>
    <r>
      <rPr>
        <sz val="48"/>
        <rFont val="Arial"/>
        <family val="2"/>
        <charset val="238"/>
      </rPr>
      <t xml:space="preserve"> zástupce provozních zaměstnanců.</t>
    </r>
  </si>
  <si>
    <r>
      <t xml:space="preserve">Aktivními členy Ekotýmu jsou:
- žáci, koordinátor programu, další učitel, 
- zástupce vedení školy a zástupce provozních zaměstnanců, 
- </t>
    </r>
    <r>
      <rPr>
        <u/>
        <sz val="48"/>
        <rFont val="Arial"/>
        <family val="2"/>
        <charset val="238"/>
      </rPr>
      <t>další dospělá osoba (rodič, zástupce obecního úřadu, zástupce místní neziskové organizace, zástupce spolupracující školy apod.).</t>
    </r>
  </si>
  <si>
    <r>
      <t xml:space="preserve">Složení Ekotýmu
</t>
    </r>
    <r>
      <rPr>
        <b/>
        <sz val="38"/>
        <rFont val="Arial"/>
        <family val="2"/>
        <charset val="238"/>
      </rPr>
      <t xml:space="preserve">(ti co se účastní většiny akcí a schůzek) </t>
    </r>
  </si>
  <si>
    <t>Výstup 
z Analýzy</t>
  </si>
  <si>
    <t xml:space="preserve">Porozumění kroku Analýza </t>
  </si>
  <si>
    <t>2.6</t>
  </si>
  <si>
    <t>Členové Ekotýmu (viz bod 1.8 Složení Ekotýmu) dokáží srozumitelně vysvětlit princip kroku Analýza, včetně návaznosti na další kroky.</t>
  </si>
  <si>
    <t>Členové Ekotýmu (viz bod 1.8 Složení Ekotýmu) chápou krok Analýza pouze jako nezbytnou součást 
7 kroků programu Ekoškola.</t>
  </si>
  <si>
    <t>Při Analýze Ekotým nevyužil pracovní listy Ekoškoly. Analýzu prováděl intuitivně.</t>
  </si>
  <si>
    <t>Při Analýze Ekotým využil pracovní listy Ekoškoly - klíčové otázky.</t>
  </si>
  <si>
    <t>Při Analýze Ekotým využil pracovní listy Ekoškoly - klíčovémotázky plus doplňující otázky.</t>
  </si>
  <si>
    <t xml:space="preserve">Při Analýze Ekotým využil pracovní listy Ekoškoly a přidal k nim vlastní otázky/dotazníky/ankety, které vytvořil nad rámec pracovních listů. </t>
  </si>
  <si>
    <t>Seznámení 
s Analýzou</t>
  </si>
  <si>
    <t>Výstupem je přehled silných a slabých stránek , které popisují výchozí stav školy ve vybraných tématech Ekoškoly a také doplňující grafy a údaje týkající se ekoprovozu školy (např. spotřeba vody, energií, vyprodukovaného odpadu) plus výsledky anket atd.</t>
  </si>
  <si>
    <t>Ekotým s výsledky Analýzy seznámil další učitele nebo žáky, kteří o nich informují ve třídách, a také vedení školy a provozní zaměstnance. 
Výsledky jsou zveřejněny na nástěnce, ve školním časopise a na webu školy. Ekotým s výsledky seznámil i další, které provoz školy zajímá – např. rodiče, média a zřizovatele školy.</t>
  </si>
  <si>
    <t xml:space="preserve">Porozumění kroku Plán činností </t>
  </si>
  <si>
    <t>3.6</t>
  </si>
  <si>
    <r>
      <t xml:space="preserve">Členové Ekotýmu (viz bod 1.8 Složení Ekotýmu) dokáží srozumitelně vysvětlit princip kroku Analýza, včetně návaznosti na další kroky. </t>
    </r>
    <r>
      <rPr>
        <u/>
        <sz val="22"/>
        <rFont val="Arial"/>
        <family val="2"/>
        <charset val="238"/>
      </rPr>
      <t>Dokáží vysvětlit její přínosy i možná negativa pokud by se analýza stavu školy nedělala.</t>
    </r>
  </si>
  <si>
    <t>Členové Ekotýmu (viz bod 1.8 Složení Ekotýmu) dokáží srozumitelně vysvětlit princip kroku Plán činností, včetně návaznosti na další kroky.</t>
  </si>
  <si>
    <t>Členové Ekotýmu (viz bod 1.8 Složení Ekotýmu) chápou krok Plán činností pouze jako nezbytnou součást 
7 kroků programu Ekoškola.</t>
  </si>
  <si>
    <t>Členové Ekotýmu (viz bod 1.8 Složení Ekotýmu) si vybavují činnosti spojené s Plánem činností, ale nerozumí, proč se dělaly.</t>
  </si>
  <si>
    <t>Seznámení 
s Plánem činností</t>
  </si>
  <si>
    <t>Plán činností vychází volně
z Analýzy a obsahuje:
- naplánované úkoly,
- termíny pro splnění úkolů,
- rozdělení odpovědnosti za plnění úkolů.</t>
  </si>
  <si>
    <t>4.4</t>
  </si>
  <si>
    <t>10</t>
  </si>
  <si>
    <r>
      <t xml:space="preserve">Do Plánu činností </t>
    </r>
    <r>
      <rPr>
        <u/>
        <sz val="46"/>
        <rFont val="Arial"/>
        <family val="2"/>
        <charset val="238"/>
      </rPr>
      <t>byla zařazena a podrobně rozpracována 2 témata Ekoškoly</t>
    </r>
    <r>
      <rPr>
        <sz val="46"/>
        <rFont val="Arial"/>
        <family val="2"/>
        <charset val="238"/>
      </rPr>
      <t xml:space="preserve">. </t>
    </r>
    <r>
      <rPr>
        <i/>
        <sz val="46"/>
        <rFont val="Arial"/>
        <family val="2"/>
        <charset val="238"/>
      </rPr>
      <t xml:space="preserve"> Při každé obhajobě titulu bylo přidáno  a podrobně rozpracováno 1 nové téma. </t>
    </r>
  </si>
  <si>
    <r>
      <t>Plán činností vychází z výstupů Analýzy (návaznost je zřejmá) ,</t>
    </r>
    <r>
      <rPr>
        <u/>
        <sz val="46"/>
        <rFont val="Arial"/>
        <family val="2"/>
        <charset val="238"/>
      </rPr>
      <t xml:space="preserve"> je průběžně upravován </t>
    </r>
    <r>
      <rPr>
        <sz val="46"/>
        <rFont val="Arial"/>
        <family val="2"/>
        <charset val="238"/>
      </rPr>
      <t>podle aktuálních potřeb  
a obsahuje:
-</t>
    </r>
    <r>
      <rPr>
        <u/>
        <sz val="46"/>
        <rFont val="Arial"/>
        <family val="2"/>
        <charset val="238"/>
      </rPr>
      <t xml:space="preserve"> konkrétní cíle a s nimi související úkoly,</t>
    </r>
    <r>
      <rPr>
        <sz val="46"/>
        <rFont val="Arial"/>
        <family val="2"/>
        <charset val="238"/>
      </rPr>
      <t xml:space="preserve">
- termíny pro splnění úkolů,
- rozdělení odpovědnosti za plnění úkolů,
-</t>
    </r>
    <r>
      <rPr>
        <u/>
        <sz val="46"/>
        <rFont val="Arial"/>
        <family val="2"/>
        <charset val="238"/>
      </rPr>
      <t xml:space="preserve"> informace o finanční náročnosti.</t>
    </r>
  </si>
  <si>
    <r>
      <t>Plán činností vychází</t>
    </r>
    <r>
      <rPr>
        <u/>
        <sz val="46"/>
        <rFont val="Arial"/>
        <family val="2"/>
        <charset val="238"/>
      </rPr>
      <t xml:space="preserve"> z výstupů Analýzy (návaznost je zřejmá) 
</t>
    </r>
    <r>
      <rPr>
        <sz val="46"/>
        <rFont val="Arial"/>
        <family val="2"/>
        <charset val="238"/>
      </rPr>
      <t>a obsahuje:
- cíle,
- naplánované úkoly,
- termíny pro splnění úkolů,
- rozdělení odpovědnosti za plnění úkolů.</t>
    </r>
  </si>
  <si>
    <r>
      <rPr>
        <u/>
        <sz val="46"/>
        <rFont val="Arial"/>
        <family val="2"/>
        <charset val="238"/>
      </rPr>
      <t>Žáci sami vymýšlí</t>
    </r>
    <r>
      <rPr>
        <sz val="46"/>
        <rFont val="Arial"/>
        <family val="2"/>
        <charset val="238"/>
      </rPr>
      <t xml:space="preserve"> cíle a úkoly řazené do Plánu činností. </t>
    </r>
    <r>
      <rPr>
        <u/>
        <sz val="46"/>
        <rFont val="Arial"/>
        <family val="2"/>
        <charset val="238"/>
      </rPr>
      <t>Koordinátor je při vymýšlení podporou.</t>
    </r>
  </si>
  <si>
    <r>
      <t xml:space="preserve">Úkoly realizuje Ekotým, žáci z dalších tříd a pedagogové. Na realizaci úkolů </t>
    </r>
    <r>
      <rPr>
        <u/>
        <sz val="46"/>
        <rFont val="Arial"/>
        <family val="2"/>
        <charset val="238"/>
      </rPr>
      <t>se podílí i provozní zaměstnanci a/nebo vedení školy.</t>
    </r>
  </si>
  <si>
    <t>Z plánu činností nelze poznat, jak probíhá naplňování jednotlivých úkolů. Ekotým tak musí jejich naplňování dodatečně vysvětlovat.</t>
  </si>
  <si>
    <r>
      <t>U každého úkolu v Plánu činností je označeno, zda byl, či nebyl splněn. Na schůzkách žáci vyhodnocují, proč se nepodařilo úkoly splnit,</t>
    </r>
    <r>
      <rPr>
        <u/>
        <sz val="24"/>
        <rFont val="Arial"/>
        <family val="2"/>
        <charset val="238"/>
      </rPr>
      <t xml:space="preserve"> a navrhují další postup. Tento závěr je součástí např. zápisu ze schůzky či plánu činností.</t>
    </r>
  </si>
  <si>
    <t>U každého úkolu v Plánu činností je označeno, zda byl, či nebyl splněn. Na schůzkách žáci vyhodnocují a zaznamenají, proč se případně nepodařilo úkoly splnit a tyto závěry si zaznamenají pro další využití.</t>
  </si>
  <si>
    <r>
      <rPr>
        <u/>
        <sz val="24"/>
        <rFont val="Arial"/>
        <family val="2"/>
        <charset val="238"/>
      </rPr>
      <t>Na základě shromážděných dat a splněných úkolů</t>
    </r>
    <r>
      <rPr>
        <sz val="24"/>
        <rFont val="Arial"/>
        <family val="2"/>
        <charset val="238"/>
      </rPr>
      <t xml:space="preserve"> žáci hodnotí, proč některé cíle byly/nebyly naplněny. </t>
    </r>
    <r>
      <rPr>
        <u/>
        <sz val="24"/>
        <rFont val="Arial"/>
        <family val="2"/>
        <charset val="238"/>
      </rPr>
      <t>Navrhují změnu cílů a/nebo způsobu, jak jich dosáhnout. Své závěry si poznamenjí (např. v zápise ze schůzky).</t>
    </r>
  </si>
  <si>
    <t>Na základě shromážděných dat a splněných úkolů žáci hodnotí, proč některé cíle byly/nebyly naplněny. Své hodnocení si poznamenjí pro další využití 
(v dalším roce atd.).</t>
  </si>
  <si>
    <r>
      <t xml:space="preserve">Členové Ekotýmu (viz bod 1.8 Složení Ekotýmu) dokáží srozumitelně vysvětlit princip kroku Monitorování a vyhodnocování, včetně návaznosti na další kroky. </t>
    </r>
    <r>
      <rPr>
        <u/>
        <sz val="24"/>
        <rFont val="Arial"/>
        <family val="2"/>
        <charset val="238"/>
      </rPr>
      <t>Dokáží vysvětlit přínos této činnosti i možná negativa, pokud by svoji činnost průběžně  nevyhodnocovali.</t>
    </r>
  </si>
  <si>
    <t>Členové Ekotýmu (viz bod 1.8 Složení Ekotýmu) dokáží srozumitelně vysvětlit princip kroku Monitorování a vyhodnocování, včetně návaznosti na další kroky.</t>
  </si>
  <si>
    <t>Členové Ekotýmu (viz bod 1.8 Složení Ekotýmu) chápou krok Monitorování a vyhodnocování pouze jako nezbytnou součást 7 kroků programu Ekoškola.</t>
  </si>
  <si>
    <t>Členové Ekotýmu (viz bod 1.8 Složení Ekotýmu) si vybavují činnosti spojené s monitorováním a vyhodnocováním, ale nerozumí, proč je dělaly.</t>
  </si>
  <si>
    <t>Porozumění kroku Monitorování 
a vyhodnocování</t>
  </si>
  <si>
    <t xml:space="preserve">Monitorování počátečního stavu školy </t>
  </si>
  <si>
    <t>Porozumění kroku EV ve výuce</t>
  </si>
  <si>
    <r>
      <t xml:space="preserve">Členové Ekotýmu (viz bod 1.8 Složení Ekotýmu) dokáží srozumitelně vysvětlit </t>
    </r>
    <r>
      <rPr>
        <b/>
        <sz val="24"/>
        <rFont val="Arial"/>
        <family val="2"/>
        <charset val="238"/>
      </rPr>
      <t xml:space="preserve">proč </t>
    </r>
    <r>
      <rPr>
        <sz val="24"/>
        <rFont val="Arial"/>
        <family val="2"/>
        <charset val="238"/>
      </rPr>
      <t xml:space="preserve">děkají konkrétní věci z plánu činností, k čemu směřují a co tím dokáží změnit/zlepšit. Vysvětlí jak se získané znalosti z Ekoškoly dají využít doma i ve školních předmětech.
</t>
    </r>
  </si>
  <si>
    <t>Členové Ekotýmu (viz bod 1.8 Složení Ekotýmu) mají omezené znalosti v tématech programu Ekoškola, která mají zpracována do Plánu činností a omezuje je to i v pochopení aktivit, které dělají.</t>
  </si>
  <si>
    <t>Členové Ekotýmu (viz bod 1.8 Složení Ekotýmu) mají teoretické znalosti o tématech programu Ekoškola obsažených v Plánu činností, ale nedokáží to propojit z praxí, kterou dělají v Ekoškole.</t>
  </si>
  <si>
    <t>Členové Ekotýmu (viz bod 1.8 Složení Ekotýmu) dokáží srozumitelně vysvětlit proč děkají konkrétní věci z plánu činností, k čemu směřují a co tím dokáží změnit/zlepšit.</t>
  </si>
  <si>
    <r>
      <t xml:space="preserve">Ekotým uspořádal „Den činu“ nebo jinou celoškolní akci, která byla smysluplně propojena s programem Ekoškola. Akce byla určena pro žáky a zaměstnance školy </t>
    </r>
    <r>
      <rPr>
        <u/>
        <sz val="24"/>
        <rFont val="Arial"/>
        <family val="2"/>
        <charset val="238"/>
      </rPr>
      <t>a také pro veřejnost.</t>
    </r>
  </si>
  <si>
    <t xml:space="preserve">Témata a činnosti z programu Ekoškola se prolínají do jednoho až dvou předmětů (např.  pokusy ve fyzice, teorie v přírodopise atd.) a žáci z Ekotýmu to dokáží popsat.
 Pokud má škola zpracovaný Školní program EVVO, jsou v něm zahrnuta. </t>
  </si>
  <si>
    <t>Témata a činnosti z programu Ekoškola se prolínají do několika předmětů 
i nepřírodovědně zaměřených (např. počítání v matematice,  vytváření grafů z monitoringu v informatice, psaní článků v češtině, vyrábění recyklo věcí ve výtvarce atd.) a žáci z Ekotýmu to dokáží popsat.
Program Ekoškola a jeho témata jsou součástí Školního programu EVVO.</t>
  </si>
  <si>
    <t xml:space="preserve">Témata a činnosti Ekoškoly se prolínají v některých předmětech, ale žáci z Ekotýmu si to nedokáží propojit s Ekoškolou. Koordinátor však ano.  </t>
  </si>
  <si>
    <t>. Témata Ekoškoly se v předmětech objevují pouze na základě osnov 
a z Ekoškolou nijak časově nesouvisí.</t>
  </si>
  <si>
    <t>5.4</t>
  </si>
  <si>
    <t>15</t>
  </si>
  <si>
    <t>Informace ve veřejných 
médiích</t>
  </si>
  <si>
    <r>
      <t xml:space="preserve">Ekotým napsal za poslední dva roky alespoň </t>
    </r>
    <r>
      <rPr>
        <u/>
        <sz val="38"/>
        <rFont val="Arial"/>
        <family val="2"/>
        <charset val="238"/>
      </rPr>
      <t>čtyři články</t>
    </r>
    <r>
      <rPr>
        <sz val="38"/>
        <rFont val="Arial"/>
        <family val="2"/>
        <charset val="238"/>
      </rPr>
      <t xml:space="preserve"> (příspěvky) o činnosti související s programem Ekoškola (program Ekoškola je v článku vysloveně zmíněn). </t>
    </r>
    <r>
      <rPr>
        <u/>
        <sz val="38"/>
        <rFont val="Arial"/>
        <family val="2"/>
        <charset val="238"/>
      </rPr>
      <t>Tři se podařilo uveřejnit v médiích</t>
    </r>
    <r>
      <rPr>
        <sz val="38"/>
        <rFont val="Arial"/>
        <family val="2"/>
        <charset val="238"/>
      </rPr>
      <t xml:space="preserve"> (tisk, rozhlas, televize). </t>
    </r>
  </si>
  <si>
    <t>Ekotým napsal za poslední dva roky alespoň tři články (příspěvky) o činnosti související s programem Ekoškola (program Ekoškola je v článku vysloveně zmíněn). Dva se podařilo uveřejnit v médiích (tisk, rozhlas, televize).</t>
  </si>
  <si>
    <t>Ekotým napsal za poslední dva roky alespoň dva články (příspěvky) o činnosti související s programem Ekoškola(program Ekoškola je v článku vysloveně zmíněn). Jeden se podařilo uveřejnit v médiích (tisk, rozhlas, televize).</t>
  </si>
  <si>
    <t>Ekotým napsal za poslední dva roky alespoň dva články (příspěvky) o činnosti související s programem Ekoškola (program Ekoškola je v článku vysloveně zmíněn). Ani jeden se nepodařilo uveřejnit v médiích (tisk, rozhlas, televize).</t>
  </si>
  <si>
    <t>Ekokodex vyjadřuje představu žáků jak se mají chovat. Některá pravidla jsou formulována negativně.</t>
  </si>
  <si>
    <t>Ekokodex vyjadřuje představu žáků o tom, jakou Ekoškolu chtějí mít, čeho chtějí dosáhnout 
(jejich hodnoty, vize). 
Formlace jsou sepsány pozitivně.</t>
  </si>
  <si>
    <r>
      <t xml:space="preserve">Ekokodex vyjadřuje představu žáků o tom, jakou Ekoškolu chtějí mít, čeho chtějí dosáhnout 
(jejich hodnoty, vize) a co pro to chtějí udělat. 
</t>
    </r>
    <r>
      <rPr>
        <u/>
        <sz val="28"/>
        <rFont val="Arial"/>
        <family val="2"/>
        <charset val="238"/>
      </rPr>
      <t>Formlace jsou sepsány pozitivně.</t>
    </r>
  </si>
  <si>
    <t>Porozumění kroku Ekokodex</t>
  </si>
  <si>
    <t xml:space="preserve">Členové Ekotýmu (viz bod 1.8 Složení Ekotýmu) chápou Ekokodex pouze  jako nezbytnou součást 
7 kroků programu Ekoškola.
</t>
  </si>
  <si>
    <t xml:space="preserve">Členové Ekotýmu (viz bod 1.8 Složení Ekotýmu) dokáží srozumitelně vysvětlit proč je důležité informovat a spolupracovat a jak jim to pomáhá při realizaci jednotlicýh kroků programu Ekoškola. </t>
  </si>
  <si>
    <t>Členové Ekotýmu (viz bod 1.8 Složení Ekotýmu) chápou krok Informování a spolupráce pouze jako nezbytnou součást 
7 kroků programu Ekoškola.</t>
  </si>
  <si>
    <t>Členové Ekotýmu (viz bod 1.8 Složení Ekotýmu) si vybavují činnosti spojené s tímto krokem, ale nerozumí tomu proč je dělaly.</t>
  </si>
  <si>
    <t xml:space="preserve">Členové Ekotýmu (viz bod 1.8 Složení Ekotýmu) nechápou, k čemu Ekokodex je a proč ho vytvářely.
</t>
  </si>
  <si>
    <r>
      <t xml:space="preserve">Členové Ekotýmu (viz bod 1.8 Složení Ekotýmu) dokáží srozumitelně vysvětlit </t>
    </r>
    <r>
      <rPr>
        <b/>
        <sz val="38"/>
        <rFont val="Arial"/>
        <family val="2"/>
        <charset val="238"/>
      </rPr>
      <t xml:space="preserve">proč </t>
    </r>
    <r>
      <rPr>
        <sz val="38"/>
        <rFont val="Arial"/>
        <family val="2"/>
        <charset val="238"/>
      </rPr>
      <t>je důležité informovat a spolupracovat a jak jim to pomáhá při realizaci jednotlicýh kroků programu Ekoškola</t>
    </r>
    <r>
      <rPr>
        <b/>
        <sz val="38"/>
        <rFont val="Arial"/>
        <family val="2"/>
        <charset val="238"/>
      </rPr>
      <t xml:space="preserve">. </t>
    </r>
    <r>
      <rPr>
        <sz val="38"/>
        <rFont val="Arial"/>
        <family val="2"/>
        <charset val="238"/>
      </rPr>
      <t>Dokáží vysvětlitna konkrétních příkladech  přínosy tohoto kroku i možná negativa pokud by se tento krok neuskutečňoval.</t>
    </r>
  </si>
  <si>
    <t>Na realizaci programu se podílí Ekotým a další učitelé, žáci a provozní zaměstnanci školy.</t>
  </si>
  <si>
    <t>Spolupráce mimo školu</t>
  </si>
  <si>
    <r>
      <t xml:space="preserve">Členové Ekotýmu (viz bod 1.8 Složení Ekotýmu) dokáží srozumitelně vysvětlit </t>
    </r>
    <r>
      <rPr>
        <b/>
        <sz val="28"/>
        <rFont val="Arial"/>
        <family val="2"/>
        <charset val="238"/>
      </rPr>
      <t xml:space="preserve">proč </t>
    </r>
    <r>
      <rPr>
        <sz val="28"/>
        <rFont val="Arial"/>
        <family val="2"/>
        <charset val="238"/>
      </rPr>
      <t xml:space="preserve">je důležité mít sepsaný Ekokodex, jak jim pomáhá a jak se propojuje s ostatními kroky. Dokáží vysvětlit, co by škola ztratila, kdyby ho neměla.
</t>
    </r>
  </si>
  <si>
    <r>
      <t xml:space="preserve">Členové Ekotýmu (viz bod 1.8 Složení Ekotýmu) dokáží srozumitelně vysvětlit </t>
    </r>
    <r>
      <rPr>
        <b/>
        <sz val="28"/>
        <rFont val="Arial"/>
        <family val="2"/>
        <charset val="238"/>
      </rPr>
      <t xml:space="preserve">proč </t>
    </r>
    <r>
      <rPr>
        <sz val="28"/>
        <rFont val="Arial"/>
        <family val="2"/>
        <charset val="238"/>
      </rPr>
      <t xml:space="preserve">je důležité mít sepsaný Ekokodex, jak jim pomáhá a jak se propojuje s ostatními kroky. 
</t>
    </r>
  </si>
  <si>
    <t>7.5</t>
  </si>
  <si>
    <t>Analýza byla provedena částečně, v různých tématech a v žádném se nešlo do hloubky.</t>
  </si>
  <si>
    <t>Analýza pokrývá 2 vybraná témata Ekoškoly do hloubky (Ekotým pečlivě prošel většnu otázek z pracovních listů nebo udělal jinou hloubkovou analýzu). 
Při obhajobě titulu pokrývá témata z předchozího Plánu činností 
a 1 nové.</t>
  </si>
  <si>
    <t>Analýza pokrývá 1 vybrané témata Ekoškoly do hloubky hloubky (Ekotým pečlivě prošel většnu otázek z pracovních listů nebo udělal jinou hloubkovou analýzu). 
Při obhajobě titulu nepokrývá témata z předchozího Plánu činností (případně pokrývá, ale není přidáno nové)</t>
  </si>
  <si>
    <t xml:space="preserve">Analýza pokrývá 1 vybraná  témata Ekoškoly do hloubky (Ekotým pečlivě prošel většnu otázek z pracovních listů nebo udělal jinou hloubkovou analýzu). a jedno částečně.
 Při obhajobě titulu pokrývá obsahově témata z předchozího Plánu činností
a 1 nové  (ale co dokvality/hloubky viz odstavec výše) . </t>
  </si>
  <si>
    <t>Členové Ekotýmu (viz bod 1.8 Složení Ekotýmu) si vybavují činnosti spojené s Analýzou, ale nerozumí, proč se dělaly.</t>
  </si>
  <si>
    <r>
      <t xml:space="preserve">Výstupem je přehled silných a slabých stránek , které popisují výchozí stav školy ve vybraných tématech Ekoškoly a také doplňující grafy a údaje  týkající se ekoprovozu školy (např. spotřeba vody, energií, vyprodukovaného odpadu) plus výsledky anket atd.
</t>
    </r>
    <r>
      <rPr>
        <u/>
        <sz val="22"/>
        <rFont val="Arial"/>
        <family val="2"/>
        <charset val="238"/>
      </rPr>
      <t>Z Analýzy jde znát, které vybrané slabé i silné stránky Ekotým považuje za důležité a chce se jim věnovat.</t>
    </r>
  </si>
  <si>
    <r>
      <t xml:space="preserve">Členové Ekotýmu (viz bod 1.8 Složení Ekotýmu) dokáží srozumitelně vysvětlit princip kroku Plán činností, včetně návaznosti na další kroky. </t>
    </r>
    <r>
      <rPr>
        <u/>
        <sz val="46"/>
        <rFont val="Arial"/>
        <family val="2"/>
        <charset val="238"/>
      </rPr>
      <t>Dokáží vysvětlit jeho příínosy i možná negativa, pokud by se Plán činností nedělal.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</si>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</sst>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6" x14ac:knownFonts="1">
    <font>
      <sz val="11"/>
      <color indexed="8"/>
      <name val="Calibri"/>
      <family val="2"/>
      <charset val="238"/>
    </font>
    <font>
      <b/>
      <sz val="36"/>
      <name val="Arial"/>
      <family val="2"/>
      <charset val="238"/>
    </font>
    <font>
      <b/>
      <sz val="26"/>
      <name val="Arial"/>
      <family val="2"/>
      <charset val="238"/>
    </font>
    <font>
      <sz val="36"/>
      <color indexed="8"/>
      <name val="Calibri"/>
      <family val="2"/>
      <charset val="238"/>
    </font>
    <font>
      <sz val="26"/>
      <name val="Arial"/>
      <family val="2"/>
      <charset val="238"/>
    </font>
    <font>
      <b/>
      <sz val="16"/>
      <name val="Arial"/>
      <family val="2"/>
      <charset val="238"/>
    </font>
    <font>
      <sz val="16"/>
      <color indexed="8"/>
      <name val="Calibri"/>
      <family val="2"/>
      <charset val="238"/>
    </font>
    <font>
      <b/>
      <sz val="36"/>
      <color rgb="FFFF0000"/>
      <name val="Arial Black"/>
      <family val="2"/>
      <charset val="238"/>
    </font>
    <font>
      <sz val="36"/>
      <color rgb="FFFF0000"/>
      <name val="Arial Black"/>
      <family val="2"/>
      <charset val="238"/>
    </font>
    <font>
      <b/>
      <sz val="22"/>
      <color rgb="FFFF0000"/>
      <name val="Arial Black"/>
      <family val="2"/>
      <charset val="238"/>
    </font>
    <font>
      <b/>
      <sz val="24"/>
      <color indexed="8"/>
      <name val="Arial Black"/>
      <family val="2"/>
      <charset val="238"/>
    </font>
    <font>
      <sz val="11"/>
      <color rgb="FFFF0000"/>
      <name val="Calibri"/>
      <family val="2"/>
      <charset val="238"/>
    </font>
    <font>
      <b/>
      <sz val="18"/>
      <color rgb="FFFF0000"/>
      <name val="Arial"/>
      <family val="2"/>
      <charset val="238"/>
    </font>
    <font>
      <sz val="22"/>
      <name val="Arial"/>
      <family val="2"/>
      <charset val="238"/>
    </font>
    <font>
      <u/>
      <sz val="22"/>
      <name val="Arial"/>
      <family val="2"/>
      <charset val="238"/>
    </font>
    <font>
      <b/>
      <sz val="24"/>
      <color rgb="FFFF0000"/>
      <name val="Arial"/>
      <family val="2"/>
      <charset val="238"/>
    </font>
    <font>
      <sz val="20"/>
      <color indexed="8"/>
      <name val="Calibri"/>
      <family val="2"/>
      <charset val="238"/>
    </font>
    <font>
      <sz val="22"/>
      <color indexed="8"/>
      <name val="Calibri"/>
      <family val="2"/>
      <charset val="238"/>
    </font>
    <font>
      <sz val="24"/>
      <name val="Arial"/>
      <family val="2"/>
      <charset val="238"/>
    </font>
    <font>
      <b/>
      <sz val="20"/>
      <color rgb="FFFF0000"/>
      <name val="Arial"/>
      <family val="2"/>
      <charset val="238"/>
    </font>
    <font>
      <b/>
      <sz val="22"/>
      <color rgb="FFFF0000"/>
      <name val="Arial"/>
      <family val="2"/>
      <charset val="238"/>
    </font>
    <font>
      <b/>
      <i/>
      <sz val="22"/>
      <color theme="0" tint="-0.34998626667073579"/>
      <name val="Arial"/>
      <family val="2"/>
      <charset val="238"/>
    </font>
    <font>
      <u/>
      <sz val="24"/>
      <name val="Arial"/>
      <family val="2"/>
      <charset val="238"/>
    </font>
    <font>
      <b/>
      <sz val="20"/>
      <name val="Arial"/>
      <family val="2"/>
      <charset val="238"/>
    </font>
    <font>
      <b/>
      <sz val="20"/>
      <color indexed="8"/>
      <name val="Calibri"/>
      <family val="2"/>
      <charset val="238"/>
    </font>
    <font>
      <b/>
      <sz val="22"/>
      <name val="Arial"/>
      <family val="2"/>
      <charset val="238"/>
    </font>
    <font>
      <sz val="28"/>
      <name val="Arial"/>
      <family val="2"/>
      <charset val="238"/>
    </font>
    <font>
      <u/>
      <sz val="28"/>
      <name val="Arial"/>
      <family val="2"/>
      <charset val="238"/>
    </font>
    <font>
      <i/>
      <sz val="28"/>
      <name val="Arial"/>
      <family val="2"/>
      <charset val="238"/>
    </font>
    <font>
      <sz val="30"/>
      <name val="Arial"/>
      <family val="2"/>
      <charset val="238"/>
    </font>
    <font>
      <sz val="38"/>
      <name val="Arial"/>
      <family val="2"/>
      <charset val="238"/>
    </font>
    <font>
      <u/>
      <sz val="38"/>
      <name val="Arial"/>
      <family val="2"/>
      <charset val="238"/>
    </font>
    <font>
      <sz val="40"/>
      <name val="Arial"/>
      <family val="2"/>
      <charset val="238"/>
    </font>
    <font>
      <b/>
      <sz val="30"/>
      <color indexed="8"/>
      <name val="Calibri"/>
      <family val="2"/>
      <charset val="238"/>
    </font>
    <font>
      <b/>
      <sz val="30"/>
      <name val="Arial"/>
      <family val="2"/>
      <charset val="238"/>
    </font>
    <font>
      <b/>
      <sz val="24"/>
      <color indexed="8"/>
      <name val="Calibri"/>
      <family val="2"/>
      <charset val="238"/>
    </font>
    <font>
      <b/>
      <sz val="48"/>
      <color indexed="8"/>
      <name val="Arial Black"/>
      <family val="2"/>
      <charset val="238"/>
    </font>
    <font>
      <b/>
      <sz val="48"/>
      <color rgb="FFFF0000"/>
      <name val="Arial Black"/>
      <family val="2"/>
      <charset val="238"/>
    </font>
    <font>
      <sz val="48"/>
      <color rgb="FFFF0000"/>
      <name val="Arial Black"/>
      <family val="2"/>
      <charset val="238"/>
    </font>
    <font>
      <sz val="72"/>
      <color rgb="FFFF0000"/>
      <name val="Arial Black"/>
      <family val="2"/>
      <charset val="238"/>
    </font>
    <font>
      <b/>
      <i/>
      <sz val="36"/>
      <color theme="0" tint="-0.34998626667073579"/>
      <name val="Arial"/>
      <family val="2"/>
      <charset val="238"/>
    </font>
    <font>
      <b/>
      <sz val="36"/>
      <color rgb="FFFF0000"/>
      <name val="Arial"/>
      <family val="2"/>
      <charset val="238"/>
    </font>
    <font>
      <sz val="48"/>
      <name val="Arial"/>
      <family val="2"/>
      <charset val="238"/>
    </font>
    <font>
      <u/>
      <sz val="48"/>
      <name val="Arial"/>
      <family val="2"/>
      <charset val="238"/>
    </font>
    <font>
      <sz val="48"/>
      <color rgb="FF0070C0"/>
      <name val="Arial"/>
      <family val="2"/>
      <charset val="238"/>
    </font>
    <font>
      <b/>
      <i/>
      <sz val="24"/>
      <color theme="0" tint="-0.34998626667073579"/>
      <name val="Arial"/>
      <family val="2"/>
      <charset val="238"/>
    </font>
    <font>
      <b/>
      <sz val="48"/>
      <color rgb="FFFF0000"/>
      <name val="Arial"/>
      <family val="2"/>
      <charset val="238"/>
    </font>
    <font>
      <b/>
      <i/>
      <sz val="48"/>
      <color theme="0" tint="-0.34998626667073579"/>
      <name val="Arial"/>
      <family val="2"/>
      <charset val="238"/>
    </font>
    <font>
      <b/>
      <sz val="72"/>
      <color indexed="8"/>
      <name val="Arial Black"/>
      <family val="2"/>
      <charset val="238"/>
    </font>
    <font>
      <b/>
      <sz val="48"/>
      <color indexed="8"/>
      <name val="Calibri"/>
      <family val="2"/>
      <charset val="238"/>
    </font>
    <font>
      <b/>
      <sz val="72"/>
      <color rgb="FFFF0000"/>
      <name val="Arial Black"/>
      <family val="2"/>
      <charset val="238"/>
    </font>
    <font>
      <b/>
      <sz val="72"/>
      <name val="Arial"/>
      <family val="2"/>
      <charset val="238"/>
    </font>
    <font>
      <b/>
      <sz val="100"/>
      <name val="Arial"/>
      <family val="2"/>
      <charset val="238"/>
    </font>
    <font>
      <b/>
      <sz val="48"/>
      <name val="Arial"/>
      <family val="2"/>
      <charset val="238"/>
    </font>
    <font>
      <b/>
      <sz val="38"/>
      <name val="Arial"/>
      <family val="2"/>
      <charset val="238"/>
    </font>
    <font>
      <b/>
      <sz val="45"/>
      <name val="Arial"/>
      <family val="2"/>
      <charset val="238"/>
    </font>
    <font>
      <sz val="24"/>
      <color indexed="8"/>
      <name val="Calibri"/>
      <family val="2"/>
      <charset val="238"/>
    </font>
    <font>
      <sz val="48"/>
      <color indexed="8"/>
      <name val="Calibri"/>
      <family val="2"/>
      <charset val="238"/>
    </font>
    <font>
      <b/>
      <sz val="28"/>
      <color indexed="8"/>
      <name val="Arial Black"/>
      <family val="2"/>
      <charset val="238"/>
    </font>
    <font>
      <b/>
      <sz val="18"/>
      <color indexed="8"/>
      <name val="Calibri"/>
      <family val="2"/>
      <charset val="238"/>
    </font>
    <font>
      <b/>
      <sz val="19"/>
      <color indexed="8"/>
      <name val="Calibri"/>
      <family val="2"/>
      <charset val="238"/>
    </font>
    <font>
      <b/>
      <sz val="36"/>
      <color indexed="8"/>
      <name val="Arial Black"/>
      <family val="2"/>
      <charset val="238"/>
    </font>
    <font>
      <b/>
      <sz val="24"/>
      <name val="Arial"/>
      <family val="2"/>
      <charset val="238"/>
    </font>
    <font>
      <sz val="46"/>
      <name val="Arial"/>
      <family val="2"/>
      <charset val="238"/>
    </font>
    <font>
      <u/>
      <sz val="46"/>
      <name val="Arial"/>
      <family val="2"/>
      <charset val="238"/>
    </font>
    <font>
      <b/>
      <sz val="42"/>
      <name val="Arial"/>
      <family val="2"/>
      <charset val="238"/>
    </font>
    <font>
      <b/>
      <sz val="28"/>
      <color rgb="FFFF0000"/>
      <name val="Arial Black"/>
      <family val="2"/>
      <charset val="238"/>
    </font>
    <font>
      <sz val="65"/>
      <color rgb="FFFF0000"/>
      <name val="Arial Black"/>
      <family val="2"/>
      <charset val="238"/>
    </font>
    <font>
      <b/>
      <sz val="60"/>
      <color rgb="FFFF0000"/>
      <name val="Arial Black"/>
      <family val="2"/>
      <charset val="238"/>
    </font>
    <font>
      <b/>
      <sz val="28"/>
      <name val="Arial"/>
      <family val="2"/>
      <charset val="238"/>
    </font>
    <font>
      <sz val="28"/>
      <color indexed="8"/>
      <name val="Calibri"/>
      <family val="2"/>
      <charset val="238"/>
    </font>
    <font>
      <b/>
      <sz val="26"/>
      <color indexed="8"/>
      <name val="Calibri"/>
      <family val="2"/>
      <charset val="238"/>
    </font>
    <font>
      <i/>
      <sz val="46"/>
      <name val="Arial"/>
      <family val="2"/>
      <charset val="238"/>
    </font>
    <font>
      <sz val="46"/>
      <color indexed="8"/>
      <name val="Calibri"/>
      <family val="2"/>
      <charset val="238"/>
    </font>
    <font>
      <b/>
      <sz val="38"/>
      <color rgb="FFFF0000"/>
      <name val="Arial"/>
      <family val="2"/>
      <charset val="238"/>
    </font>
    <font>
      <sz val="38"/>
      <color indexed="8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8">
    <xf numFmtId="0" fontId="0" fillId="0" borderId="0" xfId="0"/>
    <xf numFmtId="0" fontId="6" fillId="0" borderId="19" xfId="0" applyFont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1" xfId="0" applyBorder="1"/>
    <xf numFmtId="0" fontId="0" fillId="0" borderId="10" xfId="0" applyBorder="1"/>
    <xf numFmtId="0" fontId="10" fillId="0" borderId="19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7" borderId="10" xfId="0" applyFont="1" applyFill="1" applyBorder="1" applyAlignment="1">
      <alignment vertical="center"/>
    </xf>
    <xf numFmtId="0" fontId="6" fillId="0" borderId="0" xfId="0" applyFont="1"/>
    <xf numFmtId="0" fontId="21" fillId="0" borderId="31" xfId="0" applyFont="1" applyFill="1" applyBorder="1" applyAlignment="1" applyProtection="1">
      <alignment horizontal="center" vertical="center" wrapText="1"/>
      <protection hidden="1"/>
    </xf>
    <xf numFmtId="0" fontId="21" fillId="0" borderId="22" xfId="0" applyFont="1" applyFill="1" applyBorder="1" applyAlignment="1" applyProtection="1">
      <alignment horizontal="center" vertical="center" wrapText="1"/>
      <protection hidden="1"/>
    </xf>
    <xf numFmtId="0" fontId="16" fillId="0" borderId="0" xfId="0" applyFont="1"/>
    <xf numFmtId="0" fontId="33" fillId="7" borderId="38" xfId="0" applyFont="1" applyFill="1" applyBorder="1" applyAlignment="1">
      <alignment horizontal="center"/>
    </xf>
    <xf numFmtId="0" fontId="17" fillId="0" borderId="0" xfId="0" applyFont="1"/>
    <xf numFmtId="0" fontId="3" fillId="0" borderId="19" xfId="0" applyFont="1" applyBorder="1" applyAlignment="1">
      <alignment horizontal="center" vertical="center"/>
    </xf>
    <xf numFmtId="0" fontId="3" fillId="0" borderId="0" xfId="0" applyFont="1"/>
    <xf numFmtId="0" fontId="35" fillId="7" borderId="38" xfId="0" applyFont="1" applyFill="1" applyBorder="1" applyAlignment="1">
      <alignment horizontal="center"/>
    </xf>
    <xf numFmtId="0" fontId="21" fillId="0" borderId="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36" fillId="7" borderId="19" xfId="0" applyFont="1" applyFill="1" applyBorder="1" applyAlignment="1">
      <alignment horizontal="center" vertical="center"/>
    </xf>
    <xf numFmtId="0" fontId="39" fillId="7" borderId="12" xfId="0" applyFont="1" applyFill="1" applyBorder="1" applyAlignment="1">
      <alignment horizontal="center" vertical="center"/>
    </xf>
    <xf numFmtId="0" fontId="40" fillId="0" borderId="31" xfId="0" applyFont="1" applyFill="1" applyBorder="1" applyAlignment="1" applyProtection="1">
      <alignment horizontal="center" vertical="center" wrapText="1"/>
      <protection hidden="1"/>
    </xf>
    <xf numFmtId="0" fontId="40" fillId="0" borderId="22" xfId="0" applyFont="1" applyFill="1" applyBorder="1" applyAlignment="1" applyProtection="1">
      <alignment horizontal="center" vertical="center" wrapText="1"/>
      <protection hidden="1"/>
    </xf>
    <xf numFmtId="0" fontId="40" fillId="0" borderId="7" xfId="0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/>
    </xf>
    <xf numFmtId="0" fontId="40" fillId="0" borderId="31" xfId="0" applyNumberFormat="1" applyFont="1" applyFill="1" applyBorder="1" applyAlignment="1" applyProtection="1">
      <alignment horizontal="center" vertical="center" wrapText="1"/>
      <protection hidden="1"/>
    </xf>
    <xf numFmtId="0" fontId="45" fillId="0" borderId="31" xfId="0" applyFont="1" applyFill="1" applyBorder="1" applyAlignment="1" applyProtection="1">
      <alignment horizontal="center" vertical="center" wrapText="1"/>
      <protection hidden="1"/>
    </xf>
    <xf numFmtId="0" fontId="45" fillId="0" borderId="22" xfId="0" applyFont="1" applyFill="1" applyBorder="1" applyAlignment="1" applyProtection="1">
      <alignment horizontal="center" vertical="center" wrapText="1"/>
      <protection hidden="1"/>
    </xf>
    <xf numFmtId="0" fontId="45" fillId="0" borderId="22" xfId="0" applyFont="1" applyBorder="1" applyAlignment="1">
      <alignment horizontal="center" vertical="center"/>
    </xf>
    <xf numFmtId="0" fontId="47" fillId="0" borderId="31" xfId="0" applyFont="1" applyFill="1" applyBorder="1" applyAlignment="1" applyProtection="1">
      <alignment horizontal="center" vertical="center" wrapText="1"/>
      <protection hidden="1"/>
    </xf>
    <xf numFmtId="0" fontId="47" fillId="0" borderId="22" xfId="0" applyFont="1" applyFill="1" applyBorder="1" applyAlignment="1" applyProtection="1">
      <alignment horizontal="center" vertical="center" wrapText="1"/>
      <protection hidden="1"/>
    </xf>
    <xf numFmtId="0" fontId="47" fillId="0" borderId="22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47" fillId="0" borderId="18" xfId="0" applyFont="1" applyBorder="1" applyAlignment="1">
      <alignment horizontal="center" vertical="center"/>
    </xf>
    <xf numFmtId="0" fontId="36" fillId="0" borderId="19" xfId="0" applyFont="1" applyFill="1" applyBorder="1" applyAlignment="1">
      <alignment horizontal="center" vertical="center"/>
    </xf>
    <xf numFmtId="0" fontId="48" fillId="7" borderId="19" xfId="0" applyFont="1" applyFill="1" applyBorder="1" applyAlignment="1">
      <alignment horizontal="center" vertical="center"/>
    </xf>
    <xf numFmtId="0" fontId="48" fillId="0" borderId="19" xfId="0" applyFont="1" applyFill="1" applyBorder="1" applyAlignment="1">
      <alignment horizontal="center" vertical="center"/>
    </xf>
    <xf numFmtId="0" fontId="49" fillId="7" borderId="38" xfId="0" applyFont="1" applyFill="1" applyBorder="1" applyAlignment="1">
      <alignment horizontal="center"/>
    </xf>
    <xf numFmtId="0" fontId="50" fillId="7" borderId="21" xfId="0" applyFont="1" applyFill="1" applyBorder="1" applyAlignment="1">
      <alignment horizontal="center" vertical="center"/>
    </xf>
    <xf numFmtId="0" fontId="0" fillId="7" borderId="11" xfId="0" applyFill="1" applyBorder="1"/>
    <xf numFmtId="0" fontId="0" fillId="7" borderId="10" xfId="0" applyFill="1" applyBorder="1"/>
    <xf numFmtId="0" fontId="46" fillId="5" borderId="20" xfId="0" applyFont="1" applyFill="1" applyBorder="1" applyAlignment="1" applyProtection="1">
      <alignment horizontal="center" vertical="center" wrapText="1"/>
      <protection locked="0" hidden="1"/>
    </xf>
    <xf numFmtId="49" fontId="46" fillId="5" borderId="20" xfId="0" applyNumberFormat="1" applyFont="1" applyFill="1" applyBorder="1" applyAlignment="1" applyProtection="1">
      <alignment horizontal="center" vertical="center" wrapText="1"/>
      <protection locked="0" hidden="1"/>
    </xf>
    <xf numFmtId="0" fontId="46" fillId="5" borderId="8" xfId="0" applyFont="1" applyFill="1" applyBorder="1" applyAlignment="1" applyProtection="1">
      <alignment horizontal="center" vertical="center"/>
      <protection locked="0"/>
    </xf>
    <xf numFmtId="0" fontId="46" fillId="5" borderId="36" xfId="0" applyFont="1" applyFill="1" applyBorder="1" applyAlignment="1" applyProtection="1">
      <alignment horizontal="center" vertical="center"/>
      <protection locked="0"/>
    </xf>
    <xf numFmtId="0" fontId="46" fillId="5" borderId="27" xfId="0" applyFont="1" applyFill="1" applyBorder="1" applyAlignment="1" applyProtection="1">
      <alignment horizontal="center" vertical="center" wrapText="1"/>
      <protection locked="0" hidden="1"/>
    </xf>
    <xf numFmtId="0" fontId="46" fillId="5" borderId="29" xfId="0" applyFont="1" applyFill="1" applyBorder="1" applyAlignment="1" applyProtection="1">
      <alignment horizontal="center" vertical="center" wrapText="1"/>
      <protection locked="0" hidden="1"/>
    </xf>
    <xf numFmtId="0" fontId="46" fillId="5" borderId="13" xfId="0" applyFont="1" applyFill="1" applyBorder="1" applyAlignment="1" applyProtection="1">
      <alignment horizontal="center" vertical="center"/>
      <protection locked="0"/>
    </xf>
    <xf numFmtId="0" fontId="46" fillId="6" borderId="29" xfId="0" applyFont="1" applyFill="1" applyBorder="1" applyAlignment="1" applyProtection="1">
      <alignment horizontal="center" vertical="center" wrapText="1"/>
      <protection locked="0" hidden="1"/>
    </xf>
    <xf numFmtId="0" fontId="46" fillId="6" borderId="13" xfId="0" applyFont="1" applyFill="1" applyBorder="1" applyAlignment="1" applyProtection="1">
      <alignment horizontal="center" vertical="center"/>
      <protection locked="0"/>
    </xf>
    <xf numFmtId="0" fontId="46" fillId="6" borderId="36" xfId="0" applyFont="1" applyFill="1" applyBorder="1" applyAlignment="1" applyProtection="1">
      <alignment horizontal="center" vertical="center"/>
      <protection locked="0"/>
    </xf>
    <xf numFmtId="0" fontId="46" fillId="6" borderId="27" xfId="0" applyFont="1" applyFill="1" applyBorder="1" applyAlignment="1" applyProtection="1">
      <alignment horizontal="center" vertical="center" wrapText="1"/>
      <protection locked="0" hidden="1"/>
    </xf>
    <xf numFmtId="0" fontId="8" fillId="7" borderId="12" xfId="0" applyFont="1" applyFill="1" applyBorder="1" applyAlignment="1">
      <alignment horizontal="center" vertical="center"/>
    </xf>
    <xf numFmtId="0" fontId="58" fillId="7" borderId="19" xfId="0" applyFont="1" applyFill="1" applyBorder="1" applyAlignment="1">
      <alignment horizontal="center" vertical="center"/>
    </xf>
    <xf numFmtId="0" fontId="58" fillId="0" borderId="19" xfId="0" applyFont="1" applyFill="1" applyBorder="1" applyAlignment="1">
      <alignment horizontal="center" vertical="center"/>
    </xf>
    <xf numFmtId="0" fontId="59" fillId="7" borderId="38" xfId="0" applyFont="1" applyFill="1" applyBorder="1" applyAlignment="1">
      <alignment horizontal="center"/>
    </xf>
    <xf numFmtId="0" fontId="60" fillId="7" borderId="38" xfId="0" applyFont="1" applyFill="1" applyBorder="1" applyAlignment="1">
      <alignment horizontal="center"/>
    </xf>
    <xf numFmtId="0" fontId="12" fillId="5" borderId="20" xfId="0" applyFont="1" applyFill="1" applyBorder="1" applyAlignment="1" applyProtection="1">
      <alignment horizontal="center" vertical="center" wrapText="1"/>
      <protection locked="0" hidden="1"/>
    </xf>
    <xf numFmtId="49" fontId="19" fillId="5" borderId="20" xfId="0" applyNumberFormat="1" applyFont="1" applyFill="1" applyBorder="1" applyAlignment="1" applyProtection="1">
      <alignment horizontal="center" vertical="center" wrapText="1"/>
      <protection locked="0" hidden="1"/>
    </xf>
    <xf numFmtId="0" fontId="12" fillId="5" borderId="8" xfId="0" applyFont="1" applyFill="1" applyBorder="1" applyAlignment="1" applyProtection="1">
      <alignment horizontal="center" vertical="center"/>
      <protection locked="0"/>
    </xf>
    <xf numFmtId="0" fontId="20" fillId="5" borderId="36" xfId="0" applyFont="1" applyFill="1" applyBorder="1" applyAlignment="1" applyProtection="1">
      <alignment horizontal="center" vertical="center"/>
      <protection locked="0"/>
    </xf>
    <xf numFmtId="0" fontId="20" fillId="5" borderId="27" xfId="0" applyFont="1" applyFill="1" applyBorder="1" applyAlignment="1" applyProtection="1">
      <alignment horizontal="center" vertical="center" wrapText="1"/>
      <protection locked="0" hidden="1"/>
    </xf>
    <xf numFmtId="0" fontId="20" fillId="5" borderId="29" xfId="0" applyFont="1" applyFill="1" applyBorder="1" applyAlignment="1" applyProtection="1">
      <alignment horizontal="center" vertical="center" wrapText="1"/>
      <protection locked="0" hidden="1"/>
    </xf>
    <xf numFmtId="0" fontId="20" fillId="5" borderId="13" xfId="0" applyFont="1" applyFill="1" applyBorder="1" applyAlignment="1" applyProtection="1">
      <alignment horizontal="center" vertical="center"/>
      <protection locked="0"/>
    </xf>
    <xf numFmtId="0" fontId="20" fillId="6" borderId="29" xfId="0" applyFont="1" applyFill="1" applyBorder="1" applyAlignment="1" applyProtection="1">
      <alignment horizontal="center" vertical="center" wrapText="1"/>
      <protection locked="0" hidden="1"/>
    </xf>
    <xf numFmtId="0" fontId="20" fillId="6" borderId="13" xfId="0" applyFont="1" applyFill="1" applyBorder="1" applyAlignment="1" applyProtection="1">
      <alignment horizontal="center" vertical="center"/>
      <protection locked="0"/>
    </xf>
    <xf numFmtId="49" fontId="47" fillId="0" borderId="31" xfId="0" applyNumberFormat="1" applyFont="1" applyFill="1" applyBorder="1" applyAlignment="1" applyProtection="1">
      <alignment horizontal="center" vertical="center" wrapText="1"/>
      <protection hidden="1"/>
    </xf>
    <xf numFmtId="0" fontId="57" fillId="0" borderId="19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61" fillId="7" borderId="19" xfId="0" applyFont="1" applyFill="1" applyBorder="1" applyAlignment="1">
      <alignment horizontal="center" vertical="center"/>
    </xf>
    <xf numFmtId="0" fontId="61" fillId="0" borderId="19" xfId="0" applyFont="1" applyFill="1" applyBorder="1" applyAlignment="1">
      <alignment horizontal="center" vertical="center"/>
    </xf>
    <xf numFmtId="0" fontId="38" fillId="7" borderId="12" xfId="0" applyFont="1" applyFill="1" applyBorder="1" applyAlignment="1">
      <alignment horizontal="center" vertical="center"/>
    </xf>
    <xf numFmtId="0" fontId="56" fillId="0" borderId="10" xfId="0" applyFont="1" applyBorder="1"/>
    <xf numFmtId="0" fontId="56" fillId="0" borderId="12" xfId="0" applyFont="1" applyBorder="1"/>
    <xf numFmtId="49" fontId="45" fillId="0" borderId="31" xfId="0" applyNumberFormat="1" applyFont="1" applyFill="1" applyBorder="1" applyAlignment="1" applyProtection="1">
      <alignment horizontal="center" vertical="center" wrapText="1"/>
      <protection hidden="1"/>
    </xf>
    <xf numFmtId="0" fontId="45" fillId="0" borderId="7" xfId="0" applyFont="1" applyBorder="1" applyAlignment="1">
      <alignment horizontal="center" vertical="center"/>
    </xf>
    <xf numFmtId="0" fontId="45" fillId="0" borderId="18" xfId="0" applyFont="1" applyBorder="1" applyAlignment="1">
      <alignment horizontal="center" vertical="center"/>
    </xf>
    <xf numFmtId="0" fontId="15" fillId="5" borderId="20" xfId="0" applyFont="1" applyFill="1" applyBorder="1" applyAlignment="1" applyProtection="1">
      <alignment horizontal="center" vertical="center" wrapText="1"/>
      <protection locked="0" hidden="1"/>
    </xf>
    <xf numFmtId="0" fontId="15" fillId="5" borderId="36" xfId="0" applyFont="1" applyFill="1" applyBorder="1" applyAlignment="1" applyProtection="1">
      <alignment horizontal="center" vertical="center"/>
      <protection locked="0"/>
    </xf>
    <xf numFmtId="0" fontId="15" fillId="5" borderId="13" xfId="0" applyFont="1" applyFill="1" applyBorder="1" applyAlignment="1" applyProtection="1">
      <alignment horizontal="center" vertical="center"/>
      <protection locked="0"/>
    </xf>
    <xf numFmtId="0" fontId="15" fillId="5" borderId="29" xfId="0" applyFont="1" applyFill="1" applyBorder="1" applyAlignment="1" applyProtection="1">
      <alignment horizontal="center" vertical="center" wrapText="1"/>
      <protection locked="0" hidden="1"/>
    </xf>
    <xf numFmtId="0" fontId="15" fillId="5" borderId="27" xfId="0" applyFont="1" applyFill="1" applyBorder="1" applyAlignment="1" applyProtection="1">
      <alignment horizontal="center" vertical="center" wrapText="1"/>
      <protection locked="0" hidden="1"/>
    </xf>
    <xf numFmtId="0" fontId="15" fillId="6" borderId="13" xfId="0" applyFont="1" applyFill="1" applyBorder="1" applyAlignment="1" applyProtection="1">
      <alignment horizontal="center" vertical="center"/>
      <protection locked="0"/>
    </xf>
    <xf numFmtId="0" fontId="15" fillId="6" borderId="29" xfId="0" applyFont="1" applyFill="1" applyBorder="1" applyAlignment="1" applyProtection="1">
      <alignment horizontal="center" vertical="center" wrapText="1"/>
      <protection locked="0" hidden="1"/>
    </xf>
    <xf numFmtId="0" fontId="15" fillId="6" borderId="27" xfId="0" applyFont="1" applyFill="1" applyBorder="1" applyAlignment="1" applyProtection="1">
      <alignment horizontal="center" vertical="center" wrapText="1"/>
      <protection locked="0" hidden="1"/>
    </xf>
    <xf numFmtId="0" fontId="15" fillId="6" borderId="36" xfId="0" applyFont="1" applyFill="1" applyBorder="1" applyAlignment="1" applyProtection="1">
      <alignment horizontal="center" vertical="center"/>
      <protection locked="0"/>
    </xf>
    <xf numFmtId="0" fontId="37" fillId="7" borderId="10" xfId="0" applyFont="1" applyFill="1" applyBorder="1" applyAlignment="1">
      <alignment vertical="center"/>
    </xf>
    <xf numFmtId="0" fontId="67" fillId="7" borderId="12" xfId="0" applyFont="1" applyFill="1" applyBorder="1" applyAlignment="1">
      <alignment horizontal="center" vertical="center"/>
    </xf>
    <xf numFmtId="49" fontId="47" fillId="0" borderId="22" xfId="0" applyNumberFormat="1" applyFont="1" applyFill="1" applyBorder="1" applyAlignment="1" applyProtection="1">
      <alignment horizontal="center" vertical="center" wrapText="1"/>
      <protection hidden="1"/>
    </xf>
    <xf numFmtId="0" fontId="15" fillId="5" borderId="20" xfId="0" applyFont="1" applyFill="1" applyBorder="1" applyAlignment="1" applyProtection="1">
      <alignment horizontal="center" vertical="center"/>
      <protection locked="0"/>
    </xf>
    <xf numFmtId="0" fontId="68" fillId="7" borderId="21" xfId="0" applyFont="1" applyFill="1" applyBorder="1" applyAlignment="1">
      <alignment horizontal="center" vertical="center"/>
    </xf>
    <xf numFmtId="0" fontId="37" fillId="7" borderId="12" xfId="0" applyFont="1" applyFill="1" applyBorder="1" applyAlignment="1">
      <alignment horizontal="center" vertical="center"/>
    </xf>
    <xf numFmtId="0" fontId="41" fillId="5" borderId="20" xfId="0" applyFont="1" applyFill="1" applyBorder="1" applyAlignment="1" applyProtection="1">
      <alignment horizontal="center" vertical="center" wrapText="1"/>
      <protection locked="0" hidden="1"/>
    </xf>
    <xf numFmtId="0" fontId="41" fillId="5" borderId="27" xfId="0" applyFont="1" applyFill="1" applyBorder="1" applyAlignment="1" applyProtection="1">
      <alignment horizontal="center" vertical="center" wrapText="1"/>
      <protection locked="0" hidden="1"/>
    </xf>
    <xf numFmtId="0" fontId="10" fillId="0" borderId="41" xfId="0" applyFont="1" applyFill="1" applyBorder="1" applyAlignment="1">
      <alignment horizontal="center" vertical="center"/>
    </xf>
    <xf numFmtId="49" fontId="41" fillId="5" borderId="20" xfId="0" applyNumberFormat="1" applyFont="1" applyFill="1" applyBorder="1" applyAlignment="1" applyProtection="1">
      <alignment horizontal="center" vertical="center" wrapText="1"/>
      <protection locked="0" hidden="1"/>
    </xf>
    <xf numFmtId="0" fontId="41" fillId="5" borderId="20" xfId="0" applyFont="1" applyFill="1" applyBorder="1" applyAlignment="1" applyProtection="1">
      <alignment horizontal="center" vertical="center"/>
      <protection locked="0"/>
    </xf>
    <xf numFmtId="0" fontId="40" fillId="0" borderId="31" xfId="0" applyFont="1" applyBorder="1" applyAlignment="1">
      <alignment horizontal="center" vertical="center"/>
    </xf>
    <xf numFmtId="0" fontId="41" fillId="5" borderId="36" xfId="0" applyFont="1" applyFill="1" applyBorder="1" applyAlignment="1" applyProtection="1">
      <alignment horizontal="center" vertical="center"/>
      <protection locked="0"/>
    </xf>
    <xf numFmtId="0" fontId="61" fillId="7" borderId="42" xfId="0" applyFont="1" applyFill="1" applyBorder="1" applyAlignment="1">
      <alignment horizontal="center" vertical="center"/>
    </xf>
    <xf numFmtId="49" fontId="15" fillId="5" borderId="29" xfId="0" applyNumberFormat="1" applyFont="1" applyFill="1" applyBorder="1" applyAlignment="1" applyProtection="1">
      <alignment horizontal="center" vertical="center" wrapText="1"/>
      <protection locked="0" hidden="1"/>
    </xf>
    <xf numFmtId="0" fontId="15" fillId="5" borderId="27" xfId="0" applyFont="1" applyFill="1" applyBorder="1" applyAlignment="1" applyProtection="1">
      <alignment horizontal="center" vertical="center"/>
      <protection locked="0"/>
    </xf>
    <xf numFmtId="0" fontId="74" fillId="5" borderId="20" xfId="0" applyFont="1" applyFill="1" applyBorder="1" applyAlignment="1" applyProtection="1">
      <alignment horizontal="center" vertical="center" wrapText="1"/>
      <protection locked="0" hidden="1"/>
    </xf>
    <xf numFmtId="0" fontId="74" fillId="5" borderId="20" xfId="0" applyFont="1" applyFill="1" applyBorder="1" applyAlignment="1" applyProtection="1">
      <alignment horizontal="center" vertical="center"/>
      <protection locked="0"/>
    </xf>
    <xf numFmtId="0" fontId="40" fillId="0" borderId="22" xfId="0" applyFont="1" applyBorder="1" applyAlignment="1">
      <alignment horizontal="center" vertical="center"/>
    </xf>
    <xf numFmtId="0" fontId="74" fillId="5" borderId="29" xfId="0" applyFont="1" applyFill="1" applyBorder="1" applyAlignment="1" applyProtection="1">
      <alignment horizontal="center" vertical="center" wrapText="1"/>
      <protection locked="0" hidden="1"/>
    </xf>
    <xf numFmtId="0" fontId="42" fillId="4" borderId="25" xfId="0" applyFont="1" applyFill="1" applyBorder="1" applyAlignment="1">
      <alignment horizontal="center" vertical="center" wrapText="1"/>
    </xf>
    <xf numFmtId="0" fontId="42" fillId="4" borderId="0" xfId="0" applyFont="1" applyFill="1" applyBorder="1" applyAlignment="1">
      <alignment horizontal="center" vertical="center" wrapText="1"/>
    </xf>
    <xf numFmtId="0" fontId="52" fillId="4" borderId="37" xfId="0" applyFont="1" applyFill="1" applyBorder="1" applyAlignment="1" applyProtection="1">
      <alignment horizontal="center" vertical="center" wrapText="1"/>
      <protection hidden="1"/>
    </xf>
    <xf numFmtId="0" fontId="52" fillId="4" borderId="14" xfId="0" applyFont="1" applyFill="1" applyBorder="1" applyAlignment="1" applyProtection="1">
      <alignment horizontal="center" vertical="center" wrapText="1"/>
      <protection hidden="1"/>
    </xf>
    <xf numFmtId="0" fontId="52" fillId="4" borderId="30" xfId="0" applyFont="1" applyFill="1" applyBorder="1" applyAlignment="1" applyProtection="1">
      <alignment horizontal="center" vertical="center" wrapText="1"/>
      <protection hidden="1"/>
    </xf>
    <xf numFmtId="0" fontId="53" fillId="3" borderId="26" xfId="0" applyFont="1" applyFill="1" applyBorder="1" applyAlignment="1" applyProtection="1">
      <alignment horizontal="center" vertical="center" wrapText="1"/>
      <protection hidden="1"/>
    </xf>
    <xf numFmtId="0" fontId="53" fillId="3" borderId="16" xfId="0" applyFont="1" applyFill="1" applyBorder="1" applyAlignment="1" applyProtection="1">
      <alignment horizontal="center" vertical="center" wrapText="1"/>
      <protection hidden="1"/>
    </xf>
    <xf numFmtId="0" fontId="53" fillId="3" borderId="23" xfId="0" applyFont="1" applyFill="1" applyBorder="1" applyAlignment="1" applyProtection="1">
      <alignment horizontal="center" vertical="center" wrapText="1"/>
      <protection hidden="1"/>
    </xf>
    <xf numFmtId="0" fontId="42" fillId="0" borderId="26" xfId="0" applyFont="1" applyFill="1" applyBorder="1" applyAlignment="1" applyProtection="1">
      <alignment horizontal="center" vertical="center" wrapText="1"/>
      <protection hidden="1"/>
    </xf>
    <xf numFmtId="0" fontId="42" fillId="0" borderId="16" xfId="0" applyFont="1" applyFill="1" applyBorder="1" applyAlignment="1" applyProtection="1">
      <alignment horizontal="center" vertical="center" wrapText="1"/>
      <protection hidden="1"/>
    </xf>
    <xf numFmtId="0" fontId="53" fillId="3" borderId="27" xfId="0" applyFont="1" applyFill="1" applyBorder="1" applyAlignment="1" applyProtection="1">
      <alignment horizontal="center" vertical="center" wrapText="1"/>
      <protection hidden="1"/>
    </xf>
    <xf numFmtId="0" fontId="53" fillId="3" borderId="32" xfId="0" applyFont="1" applyFill="1" applyBorder="1" applyAlignment="1" applyProtection="1">
      <alignment horizontal="center" vertical="center" wrapText="1"/>
      <protection hidden="1"/>
    </xf>
    <xf numFmtId="0" fontId="53" fillId="3" borderId="36" xfId="0" applyFont="1" applyFill="1" applyBorder="1" applyAlignment="1" applyProtection="1">
      <alignment horizontal="center" vertical="center" wrapText="1"/>
      <protection hidden="1"/>
    </xf>
    <xf numFmtId="0" fontId="42" fillId="0" borderId="32" xfId="0" applyFont="1" applyFill="1" applyBorder="1" applyAlignment="1" applyProtection="1">
      <alignment horizontal="center" vertical="center" wrapText="1"/>
      <protection hidden="1"/>
    </xf>
    <xf numFmtId="0" fontId="42" fillId="0" borderId="33" xfId="0" applyFont="1" applyFill="1" applyBorder="1" applyAlignment="1" applyProtection="1">
      <alignment horizontal="center" vertical="center" wrapText="1"/>
      <protection hidden="1"/>
    </xf>
    <xf numFmtId="49" fontId="34" fillId="3" borderId="23" xfId="0" applyNumberFormat="1" applyFont="1" applyFill="1" applyBorder="1" applyAlignment="1" applyProtection="1">
      <alignment horizontal="center" vertical="center"/>
      <protection hidden="1"/>
    </xf>
    <xf numFmtId="49" fontId="34" fillId="3" borderId="28" xfId="0" applyNumberFormat="1" applyFont="1" applyFill="1" applyBorder="1" applyAlignment="1" applyProtection="1">
      <alignment horizontal="center" vertical="center"/>
      <protection hidden="1"/>
    </xf>
    <xf numFmtId="49" fontId="34" fillId="3" borderId="35" xfId="0" applyNumberFormat="1" applyFont="1" applyFill="1" applyBorder="1" applyAlignment="1" applyProtection="1">
      <alignment horizontal="center" vertical="center"/>
      <protection hidden="1"/>
    </xf>
    <xf numFmtId="49" fontId="34" fillId="3" borderId="34" xfId="0" applyNumberFormat="1" applyFont="1" applyFill="1" applyBorder="1" applyAlignment="1" applyProtection="1">
      <alignment horizontal="center" vertical="center"/>
      <protection hidden="1"/>
    </xf>
    <xf numFmtId="0" fontId="42" fillId="0" borderId="23" xfId="0" applyFont="1" applyFill="1" applyBorder="1" applyAlignment="1" applyProtection="1">
      <alignment horizontal="center" vertical="center" wrapText="1"/>
      <protection hidden="1"/>
    </xf>
    <xf numFmtId="0" fontId="42" fillId="0" borderId="28" xfId="0" applyFont="1" applyFill="1" applyBorder="1" applyAlignment="1" applyProtection="1">
      <alignment horizontal="center" vertical="center" wrapText="1"/>
      <protection hidden="1"/>
    </xf>
    <xf numFmtId="0" fontId="42" fillId="0" borderId="5" xfId="0" applyFont="1" applyFill="1" applyBorder="1" applyAlignment="1" applyProtection="1">
      <alignment horizontal="center" vertical="center" wrapText="1"/>
      <protection hidden="1"/>
    </xf>
    <xf numFmtId="0" fontId="42" fillId="0" borderId="4" xfId="0" applyFont="1" applyFill="1" applyBorder="1" applyAlignment="1" applyProtection="1">
      <alignment horizontal="center" vertical="center" wrapText="1"/>
      <protection hidden="1"/>
    </xf>
    <xf numFmtId="0" fontId="42" fillId="0" borderId="3" xfId="0" applyFont="1" applyFill="1" applyBorder="1" applyAlignment="1" applyProtection="1">
      <alignment horizontal="center" vertical="center" wrapText="1"/>
      <protection hidden="1"/>
    </xf>
    <xf numFmtId="0" fontId="42" fillId="0" borderId="1" xfId="0" applyFont="1" applyFill="1" applyBorder="1" applyAlignment="1" applyProtection="1">
      <alignment horizontal="center" vertical="center" wrapText="1"/>
      <protection hidden="1"/>
    </xf>
    <xf numFmtId="0" fontId="54" fillId="3" borderId="3" xfId="0" applyFont="1" applyFill="1" applyBorder="1" applyAlignment="1" applyProtection="1">
      <alignment horizontal="center" vertical="center" wrapText="1"/>
      <protection hidden="1"/>
    </xf>
    <xf numFmtId="0" fontId="54" fillId="3" borderId="1" xfId="0" applyFont="1" applyFill="1" applyBorder="1" applyAlignment="1" applyProtection="1">
      <alignment horizontal="center" vertical="center" wrapText="1"/>
      <protection hidden="1"/>
    </xf>
    <xf numFmtId="0" fontId="63" fillId="0" borderId="3" xfId="0" applyFont="1" applyFill="1" applyBorder="1" applyAlignment="1" applyProtection="1">
      <alignment horizontal="center" vertical="center" wrapText="1"/>
      <protection hidden="1"/>
    </xf>
    <xf numFmtId="0" fontId="63" fillId="0" borderId="1" xfId="0" applyFont="1" applyFill="1" applyBorder="1" applyAlignment="1" applyProtection="1">
      <alignment horizontal="center" vertical="center" wrapText="1"/>
      <protection hidden="1"/>
    </xf>
    <xf numFmtId="0" fontId="63" fillId="0" borderId="5" xfId="0" applyFont="1" applyFill="1" applyBorder="1" applyAlignment="1" applyProtection="1">
      <alignment horizontal="center" vertical="center" wrapText="1"/>
      <protection hidden="1"/>
    </xf>
    <xf numFmtId="0" fontId="63" fillId="0" borderId="4" xfId="0" applyFont="1" applyFill="1" applyBorder="1" applyAlignment="1" applyProtection="1">
      <alignment horizontal="center" vertical="center" wrapText="1"/>
      <protection hidden="1"/>
    </xf>
    <xf numFmtId="0" fontId="37" fillId="7" borderId="10" xfId="0" applyFont="1" applyFill="1" applyBorder="1" applyAlignment="1">
      <alignment horizontal="right" vertical="center"/>
    </xf>
    <xf numFmtId="0" fontId="55" fillId="3" borderId="26" xfId="0" applyFont="1" applyFill="1" applyBorder="1" applyAlignment="1" applyProtection="1">
      <alignment horizontal="center" vertical="center" wrapText="1"/>
      <protection hidden="1"/>
    </xf>
    <xf numFmtId="0" fontId="55" fillId="3" borderId="16" xfId="0" applyFont="1" applyFill="1" applyBorder="1" applyAlignment="1" applyProtection="1">
      <alignment horizontal="center" vertical="center" wrapText="1"/>
      <protection hidden="1"/>
    </xf>
    <xf numFmtId="0" fontId="53" fillId="3" borderId="3" xfId="0" applyFont="1" applyFill="1" applyBorder="1" applyAlignment="1" applyProtection="1">
      <alignment horizontal="center" vertical="center" wrapText="1"/>
      <protection hidden="1"/>
    </xf>
    <xf numFmtId="0" fontId="53" fillId="3" borderId="1" xfId="0" applyFont="1" applyFill="1" applyBorder="1" applyAlignment="1" applyProtection="1">
      <alignment horizontal="center" vertical="center" wrapText="1"/>
      <protection hidden="1"/>
    </xf>
    <xf numFmtId="0" fontId="13" fillId="0" borderId="1" xfId="0" applyFont="1" applyFill="1" applyBorder="1" applyAlignment="1" applyProtection="1">
      <alignment horizontal="center" vertical="center" wrapText="1"/>
      <protection hidden="1"/>
    </xf>
    <xf numFmtId="0" fontId="17" fillId="0" borderId="3" xfId="0" applyFont="1" applyBorder="1" applyAlignment="1">
      <alignment horizontal="center" vertical="center" wrapText="1"/>
    </xf>
    <xf numFmtId="0" fontId="62" fillId="3" borderId="1" xfId="0" applyFont="1" applyFill="1" applyBorder="1" applyAlignment="1" applyProtection="1">
      <alignment horizontal="center" vertical="center" wrapText="1"/>
      <protection hidden="1"/>
    </xf>
    <xf numFmtId="0" fontId="62" fillId="3" borderId="3" xfId="0" applyFont="1" applyFill="1" applyBorder="1" applyAlignment="1" applyProtection="1">
      <alignment horizontal="center" vertical="center" wrapText="1"/>
      <protection hidden="1"/>
    </xf>
    <xf numFmtId="49" fontId="23" fillId="3" borderId="4" xfId="0" applyNumberFormat="1" applyFont="1" applyFill="1" applyBorder="1" applyAlignment="1" applyProtection="1">
      <alignment horizontal="center" vertical="center" wrapText="1"/>
      <protection hidden="1"/>
    </xf>
    <xf numFmtId="0" fontId="24" fillId="0" borderId="5" xfId="0" applyFont="1" applyBorder="1" applyAlignment="1">
      <alignment horizontal="center" vertical="center" wrapText="1"/>
    </xf>
    <xf numFmtId="0" fontId="13" fillId="0" borderId="32" xfId="0" applyFont="1" applyFill="1" applyBorder="1" applyAlignment="1" applyProtection="1">
      <alignment horizontal="center" vertical="center" wrapText="1"/>
      <protection hidden="1"/>
    </xf>
    <xf numFmtId="0" fontId="13" fillId="0" borderId="33" xfId="0" applyFont="1" applyFill="1" applyBorder="1" applyAlignment="1" applyProtection="1">
      <alignment horizontal="center" vertical="center" wrapText="1"/>
      <protection hidden="1"/>
    </xf>
    <xf numFmtId="49" fontId="23" fillId="3" borderId="5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14" xfId="0" applyFont="1" applyBorder="1" applyAlignment="1" applyProtection="1">
      <alignment horizontal="center" vertical="center" wrapText="1"/>
      <protection hidden="1"/>
    </xf>
    <xf numFmtId="0" fontId="13" fillId="0" borderId="3" xfId="0" applyFont="1" applyBorder="1" applyAlignment="1" applyProtection="1">
      <alignment horizontal="center" vertical="center" wrapText="1"/>
      <protection hidden="1"/>
    </xf>
    <xf numFmtId="0" fontId="66" fillId="7" borderId="10" xfId="0" applyFont="1" applyFill="1" applyBorder="1" applyAlignment="1">
      <alignment horizontal="right" vertical="center"/>
    </xf>
    <xf numFmtId="49" fontId="23" fillId="3" borderId="1" xfId="0" applyNumberFormat="1" applyFont="1" applyFill="1" applyBorder="1" applyAlignment="1" applyProtection="1">
      <alignment horizontal="center" vertical="center" wrapText="1"/>
      <protection hidden="1"/>
    </xf>
    <xf numFmtId="49" fontId="23" fillId="3" borderId="15" xfId="0" applyNumberFormat="1" applyFont="1" applyFill="1" applyBorder="1" applyAlignment="1" applyProtection="1">
      <alignment horizontal="center" vertical="center" wrapText="1"/>
      <protection hidden="1"/>
    </xf>
    <xf numFmtId="0" fontId="62" fillId="3" borderId="15" xfId="0" applyFont="1" applyFill="1" applyBorder="1" applyAlignment="1" applyProtection="1">
      <alignment horizontal="center" vertical="center" wrapText="1"/>
      <protection hidden="1"/>
    </xf>
    <xf numFmtId="0" fontId="13" fillId="0" borderId="15" xfId="0" applyFont="1" applyFill="1" applyBorder="1" applyAlignment="1" applyProtection="1">
      <alignment horizontal="center" vertical="center" wrapText="1"/>
      <protection hidden="1"/>
    </xf>
    <xf numFmtId="0" fontId="13" fillId="0" borderId="5" xfId="0" applyFont="1" applyFill="1" applyBorder="1" applyAlignment="1" applyProtection="1">
      <alignment horizontal="center" vertical="center" wrapText="1"/>
      <protection hidden="1"/>
    </xf>
    <xf numFmtId="0" fontId="13" fillId="0" borderId="4" xfId="0" applyFont="1" applyFill="1" applyBorder="1" applyAlignment="1" applyProtection="1">
      <alignment horizontal="center" vertical="center" wrapText="1"/>
      <protection hidden="1"/>
    </xf>
    <xf numFmtId="0" fontId="13" fillId="0" borderId="37" xfId="0" applyFont="1" applyFill="1" applyBorder="1" applyAlignment="1" applyProtection="1">
      <alignment horizontal="center" vertical="center" wrapText="1"/>
      <protection hidden="1"/>
    </xf>
    <xf numFmtId="0" fontId="13" fillId="0" borderId="35" xfId="0" applyFont="1" applyFill="1" applyBorder="1" applyAlignment="1" applyProtection="1">
      <alignment horizontal="center" vertical="center" wrapText="1"/>
      <protection hidden="1"/>
    </xf>
    <xf numFmtId="0" fontId="35" fillId="3" borderId="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 applyProtection="1">
      <alignment horizontal="center" vertical="center" wrapText="1"/>
      <protection hidden="1"/>
    </xf>
    <xf numFmtId="0" fontId="17" fillId="0" borderId="35" xfId="0" applyFont="1" applyBorder="1" applyAlignment="1">
      <alignment horizontal="center" vertical="center" wrapText="1"/>
    </xf>
    <xf numFmtId="0" fontId="13" fillId="0" borderId="34" xfId="0" applyFont="1" applyFill="1" applyBorder="1" applyAlignment="1" applyProtection="1">
      <alignment horizontal="center" vertical="center" wrapText="1"/>
      <protection hidden="1"/>
    </xf>
    <xf numFmtId="0" fontId="17" fillId="0" borderId="39" xfId="0" applyFont="1" applyBorder="1" applyAlignment="1">
      <alignment horizontal="center" vertical="center" wrapText="1"/>
    </xf>
    <xf numFmtId="0" fontId="13" fillId="2" borderId="34" xfId="0" applyFont="1" applyFill="1" applyBorder="1" applyAlignment="1" applyProtection="1">
      <alignment horizontal="center" vertical="center" wrapText="1"/>
      <protection hidden="1"/>
    </xf>
    <xf numFmtId="0" fontId="13" fillId="0" borderId="34" xfId="0" applyNumberFormat="1" applyFont="1" applyBorder="1" applyAlignment="1" applyProtection="1">
      <alignment horizontal="center" vertical="center" wrapText="1"/>
      <protection hidden="1"/>
    </xf>
    <xf numFmtId="0" fontId="13" fillId="2" borderId="1" xfId="0" applyFont="1" applyFill="1" applyBorder="1" applyAlignment="1" applyProtection="1">
      <alignment horizontal="center" vertical="center" wrapText="1"/>
      <protection hidden="1"/>
    </xf>
    <xf numFmtId="0" fontId="17" fillId="0" borderId="15" xfId="0" applyFont="1" applyBorder="1" applyAlignment="1">
      <alignment horizontal="center" vertical="center" wrapText="1"/>
    </xf>
    <xf numFmtId="0" fontId="13" fillId="0" borderId="39" xfId="0" applyFont="1" applyFill="1" applyBorder="1" applyAlignment="1" applyProtection="1">
      <alignment horizontal="center" vertical="center" wrapText="1"/>
      <protection hidden="1"/>
    </xf>
    <xf numFmtId="0" fontId="53" fillId="4" borderId="37" xfId="0" applyFont="1" applyFill="1" applyBorder="1" applyAlignment="1" applyProtection="1">
      <alignment horizontal="center" vertical="center" wrapText="1"/>
      <protection hidden="1"/>
    </xf>
    <xf numFmtId="0" fontId="53" fillId="4" borderId="14" xfId="0" applyFont="1" applyFill="1" applyBorder="1" applyAlignment="1" applyProtection="1">
      <alignment horizontal="center" vertical="center" wrapText="1"/>
      <protection hidden="1"/>
    </xf>
    <xf numFmtId="0" fontId="53" fillId="4" borderId="30" xfId="0" applyFont="1" applyFill="1" applyBorder="1" applyAlignment="1" applyProtection="1">
      <alignment horizontal="center" vertical="center" wrapText="1"/>
      <protection hidden="1"/>
    </xf>
    <xf numFmtId="0" fontId="29" fillId="4" borderId="25" xfId="0" applyFont="1" applyFill="1" applyBorder="1" applyAlignment="1">
      <alignment horizontal="center" vertical="center" wrapText="1"/>
    </xf>
    <xf numFmtId="0" fontId="29" fillId="4" borderId="0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 applyProtection="1">
      <alignment horizontal="center" vertical="center" wrapText="1"/>
      <protection hidden="1"/>
    </xf>
    <xf numFmtId="0" fontId="23" fillId="3" borderId="26" xfId="0" applyFont="1" applyFill="1" applyBorder="1" applyAlignment="1" applyProtection="1">
      <alignment horizontal="center" vertical="center" wrapText="1"/>
      <protection hidden="1"/>
    </xf>
    <xf numFmtId="0" fontId="23" fillId="3" borderId="27" xfId="0" applyFont="1" applyFill="1" applyBorder="1" applyAlignment="1" applyProtection="1">
      <alignment horizontal="center" vertical="center" wrapText="1"/>
      <protection hidden="1"/>
    </xf>
    <xf numFmtId="0" fontId="23" fillId="3" borderId="32" xfId="0" applyFont="1" applyFill="1" applyBorder="1" applyAlignment="1" applyProtection="1">
      <alignment horizontal="center" vertical="center" wrapText="1"/>
      <protection hidden="1"/>
    </xf>
    <xf numFmtId="0" fontId="23" fillId="3" borderId="36" xfId="0" applyFont="1" applyFill="1" applyBorder="1" applyAlignment="1" applyProtection="1">
      <alignment horizontal="center" vertical="center" wrapText="1"/>
      <protection hidden="1"/>
    </xf>
    <xf numFmtId="0" fontId="63" fillId="0" borderId="32" xfId="0" applyFont="1" applyFill="1" applyBorder="1" applyAlignment="1" applyProtection="1">
      <alignment horizontal="center" vertical="center" wrapText="1"/>
      <protection hidden="1"/>
    </xf>
    <xf numFmtId="0" fontId="63" fillId="0" borderId="33" xfId="0" applyFont="1" applyFill="1" applyBorder="1" applyAlignment="1" applyProtection="1">
      <alignment horizontal="center" vertical="center" wrapText="1"/>
      <protection hidden="1"/>
    </xf>
    <xf numFmtId="49" fontId="2" fillId="3" borderId="1" xfId="0" applyNumberFormat="1" applyFont="1" applyFill="1" applyBorder="1" applyAlignment="1" applyProtection="1">
      <alignment horizontal="center" vertical="center" wrapText="1"/>
      <protection hidden="1"/>
    </xf>
    <xf numFmtId="49" fontId="2" fillId="3" borderId="15" xfId="0" applyNumberFormat="1" applyFont="1" applyFill="1" applyBorder="1" applyAlignment="1" applyProtection="1">
      <alignment horizontal="center" vertical="center" wrapText="1"/>
      <protection hidden="1"/>
    </xf>
    <xf numFmtId="0" fontId="65" fillId="3" borderId="14" xfId="0" applyFont="1" applyFill="1" applyBorder="1" applyAlignment="1" applyProtection="1">
      <alignment horizontal="center" vertical="center" wrapText="1"/>
      <protection hidden="1"/>
    </xf>
    <xf numFmtId="0" fontId="65" fillId="3" borderId="3" xfId="0" applyFont="1" applyFill="1" applyBorder="1" applyAlignment="1" applyProtection="1">
      <alignment horizontal="center" vertical="center" wrapText="1"/>
      <protection hidden="1"/>
    </xf>
    <xf numFmtId="0" fontId="63" fillId="0" borderId="14" xfId="0" applyFont="1" applyFill="1" applyBorder="1" applyAlignment="1" applyProtection="1">
      <alignment horizontal="center" vertical="center" wrapText="1"/>
      <protection hidden="1"/>
    </xf>
    <xf numFmtId="49" fontId="2" fillId="3" borderId="4" xfId="0" applyNumberFormat="1" applyFont="1" applyFill="1" applyBorder="1" applyAlignment="1" applyProtection="1">
      <alignment horizontal="center" vertical="center" wrapText="1"/>
      <protection hidden="1"/>
    </xf>
    <xf numFmtId="0" fontId="71" fillId="0" borderId="5" xfId="0" applyFont="1" applyBorder="1" applyAlignment="1">
      <alignment horizontal="center" vertical="center" wrapText="1"/>
    </xf>
    <xf numFmtId="0" fontId="65" fillId="3" borderId="1" xfId="0" applyFont="1" applyFill="1" applyBorder="1" applyAlignment="1" applyProtection="1">
      <alignment horizontal="center" vertical="center" wrapText="1"/>
      <protection hidden="1"/>
    </xf>
    <xf numFmtId="0" fontId="65" fillId="3" borderId="15" xfId="0" applyFont="1" applyFill="1" applyBorder="1" applyAlignment="1" applyProtection="1">
      <alignment horizontal="center" vertical="center" wrapText="1"/>
      <protection hidden="1"/>
    </xf>
    <xf numFmtId="0" fontId="63" fillId="0" borderId="15" xfId="0" applyFont="1" applyFill="1" applyBorder="1" applyAlignment="1" applyProtection="1">
      <alignment horizontal="center" vertical="center" wrapText="1"/>
      <protection hidden="1"/>
    </xf>
    <xf numFmtId="0" fontId="63" fillId="0" borderId="23" xfId="0" applyFont="1" applyFill="1" applyBorder="1" applyAlignment="1" applyProtection="1">
      <alignment horizontal="center" vertical="center" wrapText="1"/>
      <protection hidden="1"/>
    </xf>
    <xf numFmtId="0" fontId="63" fillId="0" borderId="28" xfId="0" applyFont="1" applyFill="1" applyBorder="1" applyAlignment="1" applyProtection="1">
      <alignment horizontal="center" vertical="center" wrapText="1"/>
      <protection hidden="1"/>
    </xf>
    <xf numFmtId="0" fontId="73" fillId="0" borderId="3" xfId="0" applyFont="1" applyBorder="1" applyAlignment="1">
      <alignment horizontal="center" vertical="center" wrapText="1"/>
    </xf>
    <xf numFmtId="0" fontId="63" fillId="0" borderId="9" xfId="0" applyFont="1" applyFill="1" applyBorder="1" applyAlignment="1" applyProtection="1">
      <alignment horizontal="center" vertical="center" wrapText="1" shrinkToFit="1"/>
      <protection hidden="1"/>
    </xf>
    <xf numFmtId="0" fontId="63" fillId="0" borderId="4" xfId="0" applyFont="1" applyFill="1" applyBorder="1" applyAlignment="1" applyProtection="1">
      <alignment horizontal="center" vertical="center" wrapText="1" shrinkToFit="1"/>
      <protection hidden="1"/>
    </xf>
    <xf numFmtId="0" fontId="51" fillId="4" borderId="37" xfId="0" applyFont="1" applyFill="1" applyBorder="1" applyAlignment="1" applyProtection="1">
      <alignment horizontal="center" vertical="center" wrapText="1"/>
      <protection hidden="1"/>
    </xf>
    <xf numFmtId="0" fontId="51" fillId="4" borderId="14" xfId="0" applyFont="1" applyFill="1" applyBorder="1" applyAlignment="1" applyProtection="1">
      <alignment horizontal="center" vertical="center" wrapText="1"/>
      <protection hidden="1"/>
    </xf>
    <xf numFmtId="0" fontId="51" fillId="4" borderId="30" xfId="0" applyFont="1" applyFill="1" applyBorder="1" applyAlignment="1" applyProtection="1">
      <alignment horizontal="center" vertical="center" wrapText="1"/>
      <protection hidden="1"/>
    </xf>
    <xf numFmtId="0" fontId="32" fillId="4" borderId="25" xfId="0" applyFont="1" applyFill="1" applyBorder="1" applyAlignment="1">
      <alignment horizontal="center" vertical="center" wrapText="1"/>
    </xf>
    <xf numFmtId="0" fontId="32" fillId="4" borderId="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 applyProtection="1">
      <alignment horizontal="center" wrapText="1"/>
      <protection hidden="1"/>
    </xf>
    <xf numFmtId="0" fontId="1" fillId="3" borderId="26" xfId="0" applyFont="1" applyFill="1" applyBorder="1" applyAlignment="1" applyProtection="1">
      <alignment horizontal="center" wrapText="1"/>
      <protection hidden="1"/>
    </xf>
    <xf numFmtId="0" fontId="1" fillId="3" borderId="26" xfId="0" applyFont="1" applyFill="1" applyBorder="1" applyAlignment="1" applyProtection="1">
      <alignment horizontal="center" vertical="center" wrapText="1"/>
      <protection hidden="1"/>
    </xf>
    <xf numFmtId="0" fontId="1" fillId="3" borderId="27" xfId="0" applyFont="1" applyFill="1" applyBorder="1" applyAlignment="1" applyProtection="1">
      <alignment horizontal="center" vertical="center" wrapText="1"/>
      <protection hidden="1"/>
    </xf>
    <xf numFmtId="0" fontId="1" fillId="3" borderId="32" xfId="0" applyFont="1" applyFill="1" applyBorder="1" applyAlignment="1" applyProtection="1">
      <alignment horizontal="center" vertical="center" wrapText="1"/>
      <protection hidden="1"/>
    </xf>
    <xf numFmtId="0" fontId="1" fillId="3" borderId="36" xfId="0" applyFont="1" applyFill="1" applyBorder="1" applyAlignment="1" applyProtection="1">
      <alignment horizontal="center" vertical="center" wrapText="1"/>
      <protection hidden="1"/>
    </xf>
    <xf numFmtId="0" fontId="63" fillId="0" borderId="9" xfId="0" applyFont="1" applyFill="1" applyBorder="1" applyAlignment="1" applyProtection="1">
      <alignment horizontal="center" vertical="center" wrapText="1"/>
      <protection hidden="1"/>
    </xf>
    <xf numFmtId="49" fontId="63" fillId="0" borderId="9" xfId="0" applyNumberFormat="1" applyFont="1" applyFill="1" applyBorder="1" applyAlignment="1" applyProtection="1">
      <alignment horizontal="center" vertical="center" wrapText="1"/>
      <protection hidden="1"/>
    </xf>
    <xf numFmtId="49" fontId="63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18" fillId="0" borderId="1" xfId="0" applyFont="1" applyFill="1" applyBorder="1" applyAlignment="1" applyProtection="1">
      <alignment horizontal="center" vertical="center" wrapText="1"/>
      <protection hidden="1"/>
    </xf>
    <xf numFmtId="0" fontId="56" fillId="0" borderId="15" xfId="0" applyFont="1" applyBorder="1" applyAlignment="1">
      <alignment horizontal="center" vertical="center" wrapText="1"/>
    </xf>
    <xf numFmtId="49" fontId="25" fillId="3" borderId="2" xfId="0" applyNumberFormat="1" applyFont="1" applyFill="1" applyBorder="1" applyAlignment="1" applyProtection="1">
      <alignment horizontal="center" vertical="center" wrapText="1"/>
      <protection hidden="1"/>
    </xf>
    <xf numFmtId="49" fontId="25" fillId="3" borderId="15" xfId="0" applyNumberFormat="1" applyFont="1" applyFill="1" applyBorder="1" applyAlignment="1" applyProtection="1">
      <alignment horizontal="center" vertical="center" wrapText="1"/>
      <protection hidden="1"/>
    </xf>
    <xf numFmtId="0" fontId="2" fillId="3" borderId="6" xfId="0" applyFont="1" applyFill="1" applyBorder="1" applyAlignment="1" applyProtection="1">
      <alignment horizontal="center" vertical="center" wrapText="1"/>
      <protection hidden="1"/>
    </xf>
    <xf numFmtId="0" fontId="2" fillId="3" borderId="17" xfId="0" applyFont="1" applyFill="1" applyBorder="1" applyAlignment="1" applyProtection="1">
      <alignment horizontal="center" vertical="center" wrapText="1"/>
      <protection hidden="1"/>
    </xf>
    <xf numFmtId="0" fontId="18" fillId="0" borderId="5" xfId="0" applyFont="1" applyFill="1" applyBorder="1" applyAlignment="1" applyProtection="1">
      <alignment horizontal="center" vertical="center" wrapText="1" shrinkToFit="1"/>
      <protection hidden="1"/>
    </xf>
    <xf numFmtId="0" fontId="18" fillId="0" borderId="4" xfId="0" applyFont="1" applyFill="1" applyBorder="1" applyAlignment="1" applyProtection="1">
      <alignment horizontal="center" vertical="center" wrapText="1" shrinkToFit="1"/>
      <protection hidden="1"/>
    </xf>
    <xf numFmtId="0" fontId="62" fillId="3" borderId="2" xfId="0" applyFont="1" applyFill="1" applyBorder="1" applyAlignment="1" applyProtection="1">
      <alignment horizontal="center" vertical="center" wrapText="1"/>
      <protection hidden="1"/>
    </xf>
    <xf numFmtId="0" fontId="18" fillId="0" borderId="2" xfId="0" applyFont="1" applyFill="1" applyBorder="1" applyAlignment="1" applyProtection="1">
      <alignment horizontal="center" vertical="center" wrapText="1"/>
      <protection hidden="1"/>
    </xf>
    <xf numFmtId="0" fontId="18" fillId="0" borderId="15" xfId="0" applyFont="1" applyFill="1" applyBorder="1" applyAlignment="1" applyProtection="1">
      <alignment horizontal="center" vertical="center" wrapText="1"/>
      <protection hidden="1"/>
    </xf>
    <xf numFmtId="0" fontId="18" fillId="0" borderId="5" xfId="0" applyFont="1" applyFill="1" applyBorder="1" applyAlignment="1" applyProtection="1">
      <alignment horizontal="center" vertical="center" wrapText="1"/>
      <protection hidden="1"/>
    </xf>
    <xf numFmtId="0" fontId="18" fillId="0" borderId="4" xfId="0" applyFont="1" applyFill="1" applyBorder="1" applyAlignment="1" applyProtection="1">
      <alignment horizontal="center" vertical="center" wrapText="1"/>
      <protection hidden="1"/>
    </xf>
    <xf numFmtId="49" fontId="18" fillId="0" borderId="5" xfId="0" applyNumberFormat="1" applyFont="1" applyFill="1" applyBorder="1" applyAlignment="1" applyProtection="1">
      <alignment horizontal="center" vertical="center" wrapText="1"/>
      <protection hidden="1"/>
    </xf>
    <xf numFmtId="49" fontId="18" fillId="0" borderId="4" xfId="0" applyNumberFormat="1" applyFont="1" applyFill="1" applyBorder="1" applyAlignment="1" applyProtection="1">
      <alignment horizontal="center" vertical="center" wrapText="1"/>
      <protection hidden="1"/>
    </xf>
    <xf numFmtId="49" fontId="25" fillId="3" borderId="14" xfId="0" applyNumberFormat="1" applyFont="1" applyFill="1" applyBorder="1" applyAlignment="1" applyProtection="1">
      <alignment horizontal="center" vertical="center" wrapText="1"/>
      <protection hidden="1"/>
    </xf>
    <xf numFmtId="0" fontId="18" fillId="0" borderId="35" xfId="0" applyFont="1" applyFill="1" applyBorder="1" applyAlignment="1" applyProtection="1">
      <alignment horizontal="center" vertical="center" wrapText="1"/>
      <protection hidden="1"/>
    </xf>
    <xf numFmtId="0" fontId="18" fillId="0" borderId="28" xfId="0" applyFont="1" applyFill="1" applyBorder="1" applyAlignment="1" applyProtection="1">
      <alignment horizontal="center" vertical="center" wrapText="1"/>
      <protection hidden="1"/>
    </xf>
    <xf numFmtId="0" fontId="18" fillId="0" borderId="23" xfId="0" applyFont="1" applyFill="1" applyBorder="1" applyAlignment="1" applyProtection="1">
      <alignment horizontal="center" vertical="center" wrapText="1"/>
      <protection hidden="1"/>
    </xf>
    <xf numFmtId="0" fontId="13" fillId="4" borderId="25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  <protection hidden="1"/>
    </xf>
    <xf numFmtId="0" fontId="18" fillId="0" borderId="14" xfId="0" applyFont="1" applyFill="1" applyBorder="1" applyAlignment="1" applyProtection="1">
      <alignment horizontal="center" vertical="center" wrapText="1"/>
      <protection hidden="1"/>
    </xf>
    <xf numFmtId="0" fontId="18" fillId="0" borderId="32" xfId="0" applyFont="1" applyFill="1" applyBorder="1" applyAlignment="1" applyProtection="1">
      <alignment horizontal="center" vertical="center" wrapText="1"/>
      <protection hidden="1"/>
    </xf>
    <xf numFmtId="0" fontId="18" fillId="0" borderId="33" xfId="0" applyFont="1" applyFill="1" applyBorder="1" applyAlignment="1" applyProtection="1">
      <alignment horizontal="center" vertical="center" wrapText="1"/>
      <protection hidden="1"/>
    </xf>
    <xf numFmtId="0" fontId="2" fillId="3" borderId="2" xfId="0" applyFont="1" applyFill="1" applyBorder="1" applyAlignment="1" applyProtection="1">
      <alignment horizontal="center" vertical="center" wrapText="1"/>
      <protection hidden="1"/>
    </xf>
    <xf numFmtId="0" fontId="2" fillId="3" borderId="15" xfId="0" applyFont="1" applyFill="1" applyBorder="1" applyAlignment="1" applyProtection="1">
      <alignment horizontal="center" vertical="center" wrapText="1"/>
      <protection hidden="1"/>
    </xf>
    <xf numFmtId="0" fontId="62" fillId="3" borderId="14" xfId="0" applyFont="1" applyFill="1" applyBorder="1" applyAlignment="1" applyProtection="1">
      <alignment horizontal="center" vertical="center" wrapText="1"/>
      <protection hidden="1"/>
    </xf>
    <xf numFmtId="0" fontId="5" fillId="3" borderId="23" xfId="0" applyFont="1" applyFill="1" applyBorder="1" applyAlignment="1" applyProtection="1">
      <alignment horizontal="center" vertical="center" wrapText="1"/>
      <protection hidden="1"/>
    </xf>
    <xf numFmtId="0" fontId="5" fillId="3" borderId="26" xfId="0" applyFont="1" applyFill="1" applyBorder="1" applyAlignment="1" applyProtection="1">
      <alignment horizontal="center" vertical="center" wrapText="1"/>
      <protection hidden="1"/>
    </xf>
    <xf numFmtId="0" fontId="5" fillId="3" borderId="14" xfId="0" applyFont="1" applyFill="1" applyBorder="1" applyAlignment="1" applyProtection="1">
      <alignment horizontal="center" vertical="center" wrapText="1"/>
      <protection hidden="1"/>
    </xf>
    <xf numFmtId="0" fontId="5" fillId="3" borderId="24" xfId="0" applyFont="1" applyFill="1" applyBorder="1" applyAlignment="1" applyProtection="1">
      <alignment horizontal="center" vertical="center" wrapText="1"/>
      <protection hidden="1"/>
    </xf>
    <xf numFmtId="0" fontId="5" fillId="3" borderId="40" xfId="0" applyFont="1" applyFill="1" applyBorder="1" applyAlignment="1" applyProtection="1">
      <alignment horizontal="center" vertical="center" wrapText="1"/>
      <protection hidden="1"/>
    </xf>
    <xf numFmtId="0" fontId="5" fillId="3" borderId="30" xfId="0" applyFont="1" applyFill="1" applyBorder="1" applyAlignment="1" applyProtection="1">
      <alignment horizontal="center" vertical="center" wrapText="1"/>
      <protection hidden="1"/>
    </xf>
    <xf numFmtId="0" fontId="58" fillId="0" borderId="10" xfId="0" applyFont="1" applyBorder="1" applyAlignment="1">
      <alignment horizontal="right" vertical="center"/>
    </xf>
    <xf numFmtId="0" fontId="5" fillId="3" borderId="27" xfId="0" applyFont="1" applyFill="1" applyBorder="1" applyAlignment="1" applyProtection="1">
      <alignment horizontal="center" vertical="center" wrapText="1"/>
      <protection hidden="1"/>
    </xf>
    <xf numFmtId="0" fontId="5" fillId="3" borderId="32" xfId="0" applyFont="1" applyFill="1" applyBorder="1" applyAlignment="1" applyProtection="1">
      <alignment horizontal="center" vertical="center" wrapText="1"/>
      <protection hidden="1"/>
    </xf>
    <xf numFmtId="0" fontId="5" fillId="3" borderId="36" xfId="0" applyFont="1" applyFill="1" applyBorder="1" applyAlignment="1" applyProtection="1">
      <alignment horizontal="center" vertical="center" wrapText="1"/>
      <protection hidden="1"/>
    </xf>
    <xf numFmtId="0" fontId="30" fillId="0" borderId="1" xfId="0" applyFont="1" applyFill="1" applyBorder="1" applyAlignment="1" applyProtection="1">
      <alignment horizontal="center" vertical="center" wrapText="1"/>
      <protection hidden="1"/>
    </xf>
    <xf numFmtId="0" fontId="75" fillId="0" borderId="15" xfId="0" applyFont="1" applyBorder="1" applyAlignment="1">
      <alignment horizontal="center" vertical="center" wrapText="1"/>
    </xf>
    <xf numFmtId="49" fontId="2" fillId="3" borderId="14" xfId="0" applyNumberFormat="1" applyFont="1" applyFill="1" applyBorder="1" applyAlignment="1" applyProtection="1">
      <alignment horizontal="center" vertical="center" wrapText="1"/>
      <protection hidden="1"/>
    </xf>
    <xf numFmtId="49" fontId="2" fillId="3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3" borderId="14" xfId="0" applyFont="1" applyFill="1" applyBorder="1" applyAlignment="1" applyProtection="1">
      <alignment horizontal="center" vertical="center" wrapText="1"/>
      <protection hidden="1"/>
    </xf>
    <xf numFmtId="0" fontId="1" fillId="3" borderId="15" xfId="0" applyFont="1" applyFill="1" applyBorder="1" applyAlignment="1" applyProtection="1">
      <alignment horizontal="center" vertical="center" wrapText="1"/>
      <protection hidden="1"/>
    </xf>
    <xf numFmtId="0" fontId="30" fillId="0" borderId="14" xfId="0" applyFont="1" applyFill="1" applyBorder="1" applyAlignment="1" applyProtection="1">
      <alignment horizontal="center" vertical="center" wrapText="1"/>
      <protection hidden="1"/>
    </xf>
    <xf numFmtId="0" fontId="30" fillId="0" borderId="3" xfId="0" applyFont="1" applyFill="1" applyBorder="1" applyAlignment="1" applyProtection="1">
      <alignment horizontal="center" vertical="center" wrapText="1"/>
      <protection hidden="1"/>
    </xf>
    <xf numFmtId="0" fontId="30" fillId="0" borderId="37" xfId="0" applyFont="1" applyFill="1" applyBorder="1" applyAlignment="1" applyProtection="1">
      <alignment horizontal="center" vertical="center" wrapText="1"/>
      <protection hidden="1"/>
    </xf>
    <xf numFmtId="0" fontId="30" fillId="0" borderId="39" xfId="0" applyFont="1" applyFill="1" applyBorder="1" applyAlignment="1" applyProtection="1">
      <alignment horizontal="center" vertical="center" wrapText="1"/>
      <protection hidden="1"/>
    </xf>
    <xf numFmtId="0" fontId="30" fillId="0" borderId="32" xfId="0" applyFont="1" applyFill="1" applyBorder="1" applyAlignment="1" applyProtection="1">
      <alignment horizontal="center" vertical="center" wrapText="1"/>
      <protection hidden="1"/>
    </xf>
    <xf numFmtId="0" fontId="30" fillId="0" borderId="33" xfId="0" applyFont="1" applyFill="1" applyBorder="1" applyAlignment="1" applyProtection="1">
      <alignment horizontal="center" vertical="center" wrapText="1"/>
      <protection hidden="1"/>
    </xf>
    <xf numFmtId="49" fontId="2" fillId="3" borderId="37" xfId="0" applyNumberFormat="1" applyFont="1" applyFill="1" applyBorder="1" applyAlignment="1" applyProtection="1">
      <alignment horizontal="center" vertical="center" wrapText="1"/>
      <protection hidden="1"/>
    </xf>
    <xf numFmtId="49" fontId="2" fillId="3" borderId="39" xfId="0" applyNumberFormat="1" applyFont="1" applyFill="1" applyBorder="1" applyAlignment="1" applyProtection="1">
      <alignment horizontal="center" vertical="center" wrapText="1"/>
      <protection hidden="1"/>
    </xf>
    <xf numFmtId="0" fontId="30" fillId="0" borderId="15" xfId="0" applyFont="1" applyFill="1" applyBorder="1" applyAlignment="1" applyProtection="1">
      <alignment horizontal="center" vertical="center" wrapText="1"/>
      <protection hidden="1"/>
    </xf>
    <xf numFmtId="0" fontId="30" fillId="0" borderId="5" xfId="0" applyFont="1" applyFill="1" applyBorder="1" applyAlignment="1" applyProtection="1">
      <alignment horizontal="center" vertical="center" wrapText="1"/>
      <protection hidden="1"/>
    </xf>
    <xf numFmtId="0" fontId="30" fillId="0" borderId="4" xfId="0" applyFont="1" applyFill="1" applyBorder="1" applyAlignment="1" applyProtection="1">
      <alignment horizontal="center" vertical="center" wrapText="1"/>
      <protection hidden="1"/>
    </xf>
    <xf numFmtId="49" fontId="2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1" fillId="3" borderId="2" xfId="0" applyFont="1" applyFill="1" applyBorder="1" applyAlignment="1" applyProtection="1">
      <alignment horizontal="center" vertical="center" wrapText="1"/>
      <protection hidden="1"/>
    </xf>
    <xf numFmtId="0" fontId="30" fillId="0" borderId="2" xfId="0" applyFont="1" applyFill="1" applyBorder="1" applyAlignment="1" applyProtection="1">
      <alignment horizontal="center" vertical="center" wrapText="1"/>
      <protection hidden="1"/>
    </xf>
    <xf numFmtId="0" fontId="30" fillId="0" borderId="23" xfId="0" applyFont="1" applyFill="1" applyBorder="1" applyAlignment="1" applyProtection="1">
      <alignment horizontal="center" vertical="center" wrapText="1"/>
      <protection hidden="1"/>
    </xf>
    <xf numFmtId="0" fontId="30" fillId="0" borderId="28" xfId="0" applyFont="1" applyFill="1" applyBorder="1" applyAlignment="1" applyProtection="1">
      <alignment horizontal="center" vertical="center" wrapText="1"/>
      <protection hidden="1"/>
    </xf>
    <xf numFmtId="0" fontId="1" fillId="3" borderId="43" xfId="0" applyFont="1" applyFill="1" applyBorder="1" applyAlignment="1" applyProtection="1">
      <alignment horizontal="center" vertical="center" wrapText="1"/>
      <protection hidden="1"/>
    </xf>
    <xf numFmtId="0" fontId="1" fillId="3" borderId="37" xfId="0" applyFont="1" applyFill="1" applyBorder="1" applyAlignment="1" applyProtection="1">
      <alignment horizontal="center" vertical="center" wrapText="1"/>
      <protection hidden="1"/>
    </xf>
    <xf numFmtId="0" fontId="1" fillId="3" borderId="24" xfId="0" applyFont="1" applyFill="1" applyBorder="1" applyAlignment="1" applyProtection="1">
      <alignment horizontal="center" vertical="center" wrapText="1"/>
      <protection hidden="1"/>
    </xf>
    <xf numFmtId="0" fontId="1" fillId="3" borderId="40" xfId="0" applyFont="1" applyFill="1" applyBorder="1" applyAlignment="1" applyProtection="1">
      <alignment horizontal="center" vertical="center" wrapText="1"/>
      <protection hidden="1"/>
    </xf>
    <xf numFmtId="49" fontId="2" fillId="3" borderId="34" xfId="0" applyNumberFormat="1" applyFont="1" applyFill="1" applyBorder="1" applyAlignment="1" applyProtection="1">
      <alignment horizontal="center" vertical="center"/>
      <protection hidden="1"/>
    </xf>
    <xf numFmtId="49" fontId="2" fillId="3" borderId="39" xfId="0" applyNumberFormat="1" applyFont="1" applyFill="1" applyBorder="1" applyAlignment="1" applyProtection="1">
      <alignment horizontal="center" vertical="center"/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30" fillId="0" borderId="34" xfId="0" applyFont="1" applyFill="1" applyBorder="1" applyAlignment="1" applyProtection="1">
      <alignment horizontal="center" vertical="center" wrapText="1"/>
      <protection hidden="1"/>
    </xf>
    <xf numFmtId="0" fontId="1" fillId="3" borderId="6" xfId="0" applyFont="1" applyFill="1" applyBorder="1" applyAlignment="1" applyProtection="1">
      <alignment horizontal="center" vertical="center" wrapText="1"/>
      <protection hidden="1"/>
    </xf>
    <xf numFmtId="0" fontId="1" fillId="3" borderId="17" xfId="0" applyFont="1" applyFill="1" applyBorder="1" applyAlignment="1" applyProtection="1">
      <alignment horizontal="center" vertical="center" wrapText="1"/>
      <protection hidden="1"/>
    </xf>
    <xf numFmtId="0" fontId="26" fillId="0" borderId="1" xfId="0" applyFont="1" applyFill="1" applyBorder="1" applyAlignment="1" applyProtection="1">
      <alignment horizontal="center" vertical="center" wrapText="1"/>
      <protection hidden="1"/>
    </xf>
    <xf numFmtId="0" fontId="70" fillId="0" borderId="15" xfId="0" applyFont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right" vertical="center"/>
    </xf>
    <xf numFmtId="0" fontId="7" fillId="7" borderId="10" xfId="0" applyFont="1" applyFill="1" applyBorder="1" applyAlignment="1">
      <alignment horizontal="right" vertical="center"/>
    </xf>
    <xf numFmtId="0" fontId="34" fillId="3" borderId="2" xfId="0" applyFont="1" applyFill="1" applyBorder="1" applyAlignment="1" applyProtection="1">
      <alignment horizontal="center" vertical="center" wrapText="1"/>
      <protection hidden="1"/>
    </xf>
    <xf numFmtId="0" fontId="34" fillId="3" borderId="3" xfId="0" applyFont="1" applyFill="1" applyBorder="1" applyAlignment="1" applyProtection="1">
      <alignment horizontal="center" vertical="center" wrapText="1"/>
      <protection hidden="1"/>
    </xf>
    <xf numFmtId="0" fontId="26" fillId="0" borderId="14" xfId="0" applyFont="1" applyFill="1" applyBorder="1" applyAlignment="1" applyProtection="1">
      <alignment horizontal="center" vertical="center" wrapText="1"/>
      <protection hidden="1"/>
    </xf>
    <xf numFmtId="0" fontId="26" fillId="0" borderId="3" xfId="0" applyFont="1" applyFill="1" applyBorder="1" applyAlignment="1" applyProtection="1">
      <alignment horizontal="center" vertical="center" wrapText="1"/>
      <protection hidden="1"/>
    </xf>
    <xf numFmtId="0" fontId="26" fillId="0" borderId="32" xfId="0" applyFont="1" applyFill="1" applyBorder="1" applyAlignment="1" applyProtection="1">
      <alignment horizontal="center" vertical="center" wrapText="1"/>
      <protection hidden="1"/>
    </xf>
    <xf numFmtId="0" fontId="26" fillId="0" borderId="33" xfId="0" applyFont="1" applyFill="1" applyBorder="1" applyAlignment="1" applyProtection="1">
      <alignment horizontal="center" vertical="center" wrapText="1"/>
      <protection hidden="1"/>
    </xf>
    <xf numFmtId="0" fontId="26" fillId="0" borderId="2" xfId="0" applyFont="1" applyFill="1" applyBorder="1" applyAlignment="1" applyProtection="1">
      <alignment horizontal="center" vertical="center" wrapText="1"/>
      <protection hidden="1"/>
    </xf>
    <xf numFmtId="0" fontId="26" fillId="0" borderId="4" xfId="0" applyFont="1" applyFill="1" applyBorder="1" applyAlignment="1" applyProtection="1">
      <alignment horizontal="center" vertical="center" wrapText="1"/>
      <protection hidden="1"/>
    </xf>
    <xf numFmtId="0" fontId="34" fillId="3" borderId="14" xfId="0" applyFont="1" applyFill="1" applyBorder="1" applyAlignment="1" applyProtection="1">
      <alignment horizontal="center" vertical="center" wrapText="1"/>
      <protection hidden="1"/>
    </xf>
    <xf numFmtId="0" fontId="34" fillId="3" borderId="15" xfId="0" applyFont="1" applyFill="1" applyBorder="1" applyAlignment="1" applyProtection="1">
      <alignment horizontal="center" vertical="center" wrapText="1"/>
      <protection hidden="1"/>
    </xf>
    <xf numFmtId="0" fontId="26" fillId="0" borderId="15" xfId="0" applyFont="1" applyFill="1" applyBorder="1" applyAlignment="1" applyProtection="1">
      <alignment horizontal="center" vertical="center" wrapText="1"/>
      <protection hidden="1"/>
    </xf>
    <xf numFmtId="0" fontId="26" fillId="0" borderId="23" xfId="0" applyFont="1" applyFill="1" applyBorder="1" applyAlignment="1" applyProtection="1">
      <alignment horizontal="center" vertical="center" wrapText="1"/>
      <protection hidden="1"/>
    </xf>
    <xf numFmtId="0" fontId="26" fillId="0" borderId="28" xfId="0" applyFont="1" applyFill="1" applyBorder="1" applyAlignment="1" applyProtection="1">
      <alignment horizontal="center" vertical="center" wrapText="1"/>
      <protection hidden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25" fillId="3" borderId="23" xfId="0" applyFont="1" applyFill="1" applyBorder="1" applyAlignment="1" applyProtection="1">
      <alignment horizontal="center" wrapText="1"/>
      <protection hidden="1"/>
    </xf>
    <xf numFmtId="0" fontId="25" fillId="3" borderId="26" xfId="0" applyFont="1" applyFill="1" applyBorder="1" applyAlignment="1" applyProtection="1">
      <alignment horizontal="center" wrapText="1"/>
      <protection hidden="1"/>
    </xf>
    <xf numFmtId="0" fontId="25" fillId="3" borderId="14" xfId="0" applyFont="1" applyFill="1" applyBorder="1" applyAlignment="1" applyProtection="1">
      <alignment horizontal="center" vertical="center" wrapText="1"/>
      <protection hidden="1"/>
    </xf>
    <xf numFmtId="0" fontId="25" fillId="3" borderId="24" xfId="0" applyFont="1" applyFill="1" applyBorder="1" applyAlignment="1" applyProtection="1">
      <alignment horizontal="center" vertical="center" wrapText="1"/>
      <protection hidden="1"/>
    </xf>
    <xf numFmtId="0" fontId="25" fillId="3" borderId="40" xfId="0" applyFont="1" applyFill="1" applyBorder="1" applyAlignment="1" applyProtection="1">
      <alignment horizontal="center" vertical="center" wrapText="1"/>
      <protection hidden="1"/>
    </xf>
    <xf numFmtId="0" fontId="25" fillId="3" borderId="30" xfId="0" applyFont="1" applyFill="1" applyBorder="1" applyAlignment="1" applyProtection="1">
      <alignment horizontal="center" vertical="center" wrapText="1"/>
      <protection hidden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view="pageBreakPreview" topLeftCell="B10" zoomScale="20" zoomScaleNormal="25" zoomScaleSheetLayoutView="20" workbookViewId="0">
      <selection activeCell="F18" sqref="F18"/>
    </sheetView>
  </sheetViews>
  <sheetFormatPr defaultRowHeight="15" x14ac:dyDescent="0.25"/>
  <cols>
    <col min="1" max="1" width="16.5703125" customWidth="1"/>
    <col min="2" max="2" width="60.7109375" customWidth="1"/>
    <col min="3" max="3" width="197.5703125" customWidth="1"/>
    <col min="4" max="4" width="19.140625" customWidth="1"/>
    <col min="5" max="5" width="167.85546875" customWidth="1"/>
    <col min="6" max="6" width="20" customWidth="1"/>
    <col min="7" max="7" width="151.5703125" customWidth="1"/>
    <col min="8" max="8" width="20.28515625" customWidth="1"/>
    <col min="9" max="9" width="143" customWidth="1"/>
    <col min="10" max="10" width="21" customWidth="1"/>
    <col min="11" max="11" width="45.5703125" customWidth="1"/>
  </cols>
  <sheetData>
    <row r="1" spans="1:11" ht="114.75" customHeight="1" x14ac:dyDescent="0.9">
      <c r="A1" s="108" t="s">
        <v>1</v>
      </c>
      <c r="B1" s="109"/>
      <c r="C1" s="109"/>
      <c r="D1" s="109"/>
      <c r="E1" s="109"/>
      <c r="F1" s="109"/>
      <c r="G1" s="109"/>
      <c r="H1" s="109"/>
      <c r="I1" s="109"/>
      <c r="J1" s="110"/>
      <c r="K1" s="37" t="s">
        <v>70</v>
      </c>
    </row>
    <row r="2" spans="1:11" ht="180.75" customHeight="1" thickBot="1" x14ac:dyDescent="0.3">
      <c r="A2" s="106" t="s">
        <v>71</v>
      </c>
      <c r="B2" s="107"/>
      <c r="C2" s="107"/>
      <c r="D2" s="107"/>
      <c r="E2" s="107"/>
      <c r="F2" s="107"/>
      <c r="G2" s="107"/>
      <c r="H2" s="107"/>
      <c r="I2" s="107"/>
      <c r="J2" s="107"/>
      <c r="K2" s="38">
        <v>65</v>
      </c>
    </row>
    <row r="3" spans="1:11" s="11" customFormat="1" ht="65.25" customHeight="1" thickBot="1" x14ac:dyDescent="0.45">
      <c r="A3" s="113" t="s">
        <v>0</v>
      </c>
      <c r="B3" s="111"/>
      <c r="C3" s="111" t="s">
        <v>65</v>
      </c>
      <c r="D3" s="116"/>
      <c r="E3" s="117" t="s">
        <v>66</v>
      </c>
      <c r="F3" s="116"/>
      <c r="G3" s="117" t="s">
        <v>67</v>
      </c>
      <c r="H3" s="116"/>
      <c r="I3" s="117" t="s">
        <v>68</v>
      </c>
      <c r="J3" s="118"/>
      <c r="K3" s="67" t="s">
        <v>69</v>
      </c>
    </row>
    <row r="4" spans="1:11" ht="102.95" customHeight="1" thickBot="1" x14ac:dyDescent="0.3">
      <c r="A4" s="121" t="s">
        <v>2</v>
      </c>
      <c r="B4" s="111" t="s">
        <v>4</v>
      </c>
      <c r="C4" s="114" t="s">
        <v>174</v>
      </c>
      <c r="D4" s="45" t="s">
        <v>263</v>
      </c>
      <c r="E4" s="119" t="s">
        <v>175</v>
      </c>
      <c r="F4" s="45"/>
      <c r="G4" s="119" t="s">
        <v>152</v>
      </c>
      <c r="H4" s="45"/>
      <c r="I4" s="119" t="s">
        <v>5</v>
      </c>
      <c r="J4" s="44"/>
      <c r="K4" s="35">
        <f>IF(D4="X",20,IF(F4="X",15,IF(H4="X",10,IF(J4="X",5,0))))</f>
        <v>20</v>
      </c>
    </row>
    <row r="5" spans="1:11" ht="196.5" customHeight="1" thickBot="1" x14ac:dyDescent="0.3">
      <c r="A5" s="122"/>
      <c r="B5" s="112"/>
      <c r="C5" s="115"/>
      <c r="D5" s="30">
        <v>20</v>
      </c>
      <c r="E5" s="120"/>
      <c r="F5" s="30">
        <v>15</v>
      </c>
      <c r="G5" s="120"/>
      <c r="H5" s="30">
        <v>10</v>
      </c>
      <c r="I5" s="120"/>
      <c r="J5" s="33">
        <v>5</v>
      </c>
      <c r="K5" s="36"/>
    </row>
    <row r="6" spans="1:11" ht="102.95" customHeight="1" thickBot="1" x14ac:dyDescent="0.3">
      <c r="A6" s="123" t="s">
        <v>3</v>
      </c>
      <c r="B6" s="131" t="s">
        <v>7</v>
      </c>
      <c r="C6" s="129" t="s">
        <v>142</v>
      </c>
      <c r="D6" s="46"/>
      <c r="E6" s="125" t="s">
        <v>147</v>
      </c>
      <c r="F6" s="46" t="s">
        <v>263</v>
      </c>
      <c r="G6" s="127" t="s">
        <v>153</v>
      </c>
      <c r="H6" s="46"/>
      <c r="I6" s="127" t="s">
        <v>158</v>
      </c>
      <c r="J6" s="47"/>
      <c r="K6" s="35">
        <f>IF(D6="X",5,IF(F6="X",4,IF(H6="X",2,IF(J6="X",1,0))))</f>
        <v>4</v>
      </c>
    </row>
    <row r="7" spans="1:11" ht="270" customHeight="1" thickBot="1" x14ac:dyDescent="0.3">
      <c r="A7" s="124"/>
      <c r="B7" s="132"/>
      <c r="C7" s="130"/>
      <c r="D7" s="29">
        <v>5</v>
      </c>
      <c r="E7" s="126"/>
      <c r="F7" s="29">
        <v>4</v>
      </c>
      <c r="G7" s="128"/>
      <c r="H7" s="29">
        <v>2</v>
      </c>
      <c r="I7" s="128"/>
      <c r="J7" s="32">
        <v>1</v>
      </c>
      <c r="K7" s="36"/>
    </row>
    <row r="8" spans="1:11" ht="102.95" customHeight="1" thickBot="1" x14ac:dyDescent="0.3">
      <c r="A8" s="121" t="s">
        <v>6</v>
      </c>
      <c r="B8" s="111" t="s">
        <v>9</v>
      </c>
      <c r="C8" s="114" t="s">
        <v>143</v>
      </c>
      <c r="D8" s="45" t="s">
        <v>263</v>
      </c>
      <c r="E8" s="119" t="s">
        <v>148</v>
      </c>
      <c r="F8" s="45"/>
      <c r="G8" s="119" t="s">
        <v>154</v>
      </c>
      <c r="H8" s="45"/>
      <c r="I8" s="119" t="s">
        <v>10</v>
      </c>
      <c r="J8" s="44"/>
      <c r="K8" s="35">
        <f>IF(D8="X",20,IF(F8="X",15,IF(H8="X",10,IF(J8="X",5,0))))</f>
        <v>20</v>
      </c>
    </row>
    <row r="9" spans="1:11" ht="222" customHeight="1" thickBot="1" x14ac:dyDescent="0.3">
      <c r="A9" s="122"/>
      <c r="B9" s="112"/>
      <c r="C9" s="115"/>
      <c r="D9" s="30">
        <v>20</v>
      </c>
      <c r="E9" s="120"/>
      <c r="F9" s="30">
        <v>15</v>
      </c>
      <c r="G9" s="120"/>
      <c r="H9" s="30">
        <v>10</v>
      </c>
      <c r="I9" s="120"/>
      <c r="J9" s="33">
        <v>5</v>
      </c>
      <c r="K9" s="36"/>
    </row>
    <row r="10" spans="1:11" ht="106.5" customHeight="1" thickBot="1" x14ac:dyDescent="0.3">
      <c r="A10" s="123" t="s">
        <v>8</v>
      </c>
      <c r="B10" s="140" t="s">
        <v>176</v>
      </c>
      <c r="C10" s="133" t="s">
        <v>179</v>
      </c>
      <c r="D10" s="48" t="s">
        <v>263</v>
      </c>
      <c r="E10" s="135" t="s">
        <v>180</v>
      </c>
      <c r="F10" s="48"/>
      <c r="G10" s="127" t="s">
        <v>178</v>
      </c>
      <c r="H10" s="48"/>
      <c r="I10" s="127" t="s">
        <v>177</v>
      </c>
      <c r="J10" s="49"/>
      <c r="K10" s="35">
        <f>IF(D10="X",5,IF(F10="X",4,IF(H10="X",2,IF(J10="X",1,0))))</f>
        <v>5</v>
      </c>
    </row>
    <row r="11" spans="1:11" ht="408" customHeight="1" thickBot="1" x14ac:dyDescent="0.3">
      <c r="A11" s="124"/>
      <c r="B11" s="141"/>
      <c r="C11" s="134"/>
      <c r="D11" s="29">
        <v>5</v>
      </c>
      <c r="E11" s="136"/>
      <c r="F11" s="29">
        <v>4</v>
      </c>
      <c r="G11" s="128"/>
      <c r="H11" s="29">
        <v>2</v>
      </c>
      <c r="I11" s="128"/>
      <c r="J11" s="32">
        <v>1</v>
      </c>
      <c r="K11" s="36"/>
    </row>
    <row r="12" spans="1:11" ht="102.95" customHeight="1" thickBot="1" x14ac:dyDescent="0.3">
      <c r="A12" s="121" t="s">
        <v>11</v>
      </c>
      <c r="B12" s="138" t="s">
        <v>13</v>
      </c>
      <c r="C12" s="114" t="s">
        <v>144</v>
      </c>
      <c r="D12" s="45"/>
      <c r="E12" s="119" t="s">
        <v>149</v>
      </c>
      <c r="F12" s="51" t="s">
        <v>263</v>
      </c>
      <c r="G12" s="119" t="s">
        <v>155</v>
      </c>
      <c r="H12" s="51"/>
      <c r="I12" s="119" t="s">
        <v>14</v>
      </c>
      <c r="J12" s="50"/>
      <c r="K12" s="35">
        <f>IF(D12="X",10,IF(F12="X",8,IF(H12="X",5,IF(J12="X",3,0))))</f>
        <v>8</v>
      </c>
    </row>
    <row r="13" spans="1:11" ht="209.25" customHeight="1" thickBot="1" x14ac:dyDescent="0.3">
      <c r="A13" s="122"/>
      <c r="B13" s="139"/>
      <c r="C13" s="115"/>
      <c r="D13" s="30">
        <v>10</v>
      </c>
      <c r="E13" s="120"/>
      <c r="F13" s="30">
        <v>8</v>
      </c>
      <c r="G13" s="120"/>
      <c r="H13" s="30">
        <v>5</v>
      </c>
      <c r="I13" s="120"/>
      <c r="J13" s="33">
        <v>3</v>
      </c>
      <c r="K13" s="36"/>
    </row>
    <row r="14" spans="1:11" ht="102.95" customHeight="1" thickBot="1" x14ac:dyDescent="0.3">
      <c r="A14" s="123" t="s">
        <v>12</v>
      </c>
      <c r="B14" s="140" t="s">
        <v>16</v>
      </c>
      <c r="C14" s="129" t="s">
        <v>145</v>
      </c>
      <c r="D14" s="46" t="s">
        <v>263</v>
      </c>
      <c r="E14" s="127" t="s">
        <v>150</v>
      </c>
      <c r="F14" s="46"/>
      <c r="G14" s="127" t="s">
        <v>156</v>
      </c>
      <c r="H14" s="46"/>
      <c r="I14" s="127" t="s">
        <v>159</v>
      </c>
      <c r="J14" s="47"/>
      <c r="K14" s="35">
        <f>IF(D14="X",10,IF(F14="X",8,IF(H14="X",6,IF(J14="X",3,0))))</f>
        <v>10</v>
      </c>
    </row>
    <row r="15" spans="1:11" ht="306" customHeight="1" thickBot="1" x14ac:dyDescent="0.3">
      <c r="A15" s="124"/>
      <c r="B15" s="141"/>
      <c r="C15" s="130"/>
      <c r="D15" s="29">
        <v>10</v>
      </c>
      <c r="E15" s="128"/>
      <c r="F15" s="29">
        <v>8</v>
      </c>
      <c r="G15" s="128"/>
      <c r="H15" s="29">
        <v>5</v>
      </c>
      <c r="I15" s="128"/>
      <c r="J15" s="32">
        <v>3</v>
      </c>
      <c r="K15" s="36"/>
    </row>
    <row r="16" spans="1:11" ht="102.95" customHeight="1" thickBot="1" x14ac:dyDescent="0.3">
      <c r="A16" s="121" t="s">
        <v>15</v>
      </c>
      <c r="B16" s="111" t="s">
        <v>185</v>
      </c>
      <c r="C16" s="114" t="s">
        <v>184</v>
      </c>
      <c r="D16" s="45"/>
      <c r="E16" s="119" t="s">
        <v>183</v>
      </c>
      <c r="F16" s="45" t="s">
        <v>263</v>
      </c>
      <c r="G16" s="119" t="s">
        <v>182</v>
      </c>
      <c r="H16" s="45"/>
      <c r="I16" s="119" t="s">
        <v>181</v>
      </c>
      <c r="J16" s="44"/>
      <c r="K16" s="35">
        <f>IF(D16="X",15,IF(F16="X",9,IF(H16="X",5,IF(J16="X",3,0))))</f>
        <v>9</v>
      </c>
    </row>
    <row r="17" spans="1:11" ht="409.6" customHeight="1" thickBot="1" x14ac:dyDescent="0.3">
      <c r="A17" s="122"/>
      <c r="B17" s="112"/>
      <c r="C17" s="115"/>
      <c r="D17" s="30">
        <v>15</v>
      </c>
      <c r="E17" s="120"/>
      <c r="F17" s="30">
        <v>9</v>
      </c>
      <c r="G17" s="120"/>
      <c r="H17" s="30">
        <v>5</v>
      </c>
      <c r="I17" s="120"/>
      <c r="J17" s="33">
        <v>3</v>
      </c>
      <c r="K17" s="36"/>
    </row>
    <row r="18" spans="1:11" ht="102.95" customHeight="1" thickBot="1" x14ac:dyDescent="0.3">
      <c r="A18" s="123" t="s">
        <v>17</v>
      </c>
      <c r="B18" s="140" t="s">
        <v>18</v>
      </c>
      <c r="C18" s="129" t="s">
        <v>146</v>
      </c>
      <c r="D18" s="46"/>
      <c r="E18" s="127" t="s">
        <v>151</v>
      </c>
      <c r="F18" s="46" t="s">
        <v>263</v>
      </c>
      <c r="G18" s="127" t="s">
        <v>157</v>
      </c>
      <c r="H18" s="46"/>
      <c r="I18" s="127" t="s">
        <v>160</v>
      </c>
      <c r="J18" s="47"/>
      <c r="K18" s="35">
        <f>IF(D18="X",15,IF(F18="X",9,IF(H18="X",5,IF(J18="X",3,0))))</f>
        <v>9</v>
      </c>
    </row>
    <row r="19" spans="1:11" ht="171.75" customHeight="1" thickBot="1" x14ac:dyDescent="0.3">
      <c r="A19" s="124"/>
      <c r="B19" s="141"/>
      <c r="C19" s="130"/>
      <c r="D19" s="29">
        <v>15</v>
      </c>
      <c r="E19" s="128"/>
      <c r="F19" s="29">
        <v>9</v>
      </c>
      <c r="G19" s="128"/>
      <c r="H19" s="29">
        <v>5</v>
      </c>
      <c r="I19" s="128"/>
      <c r="J19" s="32">
        <v>3</v>
      </c>
      <c r="K19" s="36"/>
    </row>
    <row r="20" spans="1:11" ht="111.75" customHeight="1" thickBot="1" x14ac:dyDescent="0.3">
      <c r="A20" s="39"/>
      <c r="B20" s="40"/>
      <c r="C20" s="40"/>
      <c r="D20" s="40"/>
      <c r="E20" s="137" t="s">
        <v>169</v>
      </c>
      <c r="F20" s="137"/>
      <c r="G20" s="137"/>
      <c r="H20" s="137"/>
      <c r="I20" s="137"/>
      <c r="J20" s="7"/>
      <c r="K20" s="20">
        <f>SUM(K18,K16,K14,K12,K10,K8,K6,K4)</f>
        <v>85</v>
      </c>
    </row>
    <row r="24" spans="1:11" x14ac:dyDescent="0.25">
      <c r="I24" s="6"/>
    </row>
  </sheetData>
  <sheetProtection algorithmName="SHA-512" hashValue="C5on2Y84Wvy8lBPkVudtQH/lSfopO32wE0l1OXt96rap37PaJCLrpEaISAWBtHEJ9NvNWlobcwTiKTwVoqOpsg==" saltValue="i5DO/n0EULAI3rUnmcMJAQ==" spinCount="100000" sheet="1" objects="1" scenarios="1" selectLockedCells="1"/>
  <mergeCells count="56">
    <mergeCell ref="A12:A13"/>
    <mergeCell ref="A10:A11"/>
    <mergeCell ref="B10:B11"/>
    <mergeCell ref="B18:B19"/>
    <mergeCell ref="A14:A15"/>
    <mergeCell ref="A16:A17"/>
    <mergeCell ref="A18:A19"/>
    <mergeCell ref="B16:B17"/>
    <mergeCell ref="B14:B15"/>
    <mergeCell ref="G12:G13"/>
    <mergeCell ref="E12:E13"/>
    <mergeCell ref="C12:C13"/>
    <mergeCell ref="E20:I20"/>
    <mergeCell ref="B12:B13"/>
    <mergeCell ref="I16:I17"/>
    <mergeCell ref="G16:G17"/>
    <mergeCell ref="E16:E17"/>
    <mergeCell ref="C16:C17"/>
    <mergeCell ref="C18:C19"/>
    <mergeCell ref="C6:C7"/>
    <mergeCell ref="C8:C9"/>
    <mergeCell ref="B4:B5"/>
    <mergeCell ref="B6:B7"/>
    <mergeCell ref="I18:I19"/>
    <mergeCell ref="G18:G19"/>
    <mergeCell ref="E18:E19"/>
    <mergeCell ref="C10:C11"/>
    <mergeCell ref="I10:I11"/>
    <mergeCell ref="G10:G11"/>
    <mergeCell ref="E10:E11"/>
    <mergeCell ref="C14:C15"/>
    <mergeCell ref="E14:E15"/>
    <mergeCell ref="G14:G15"/>
    <mergeCell ref="I14:I15"/>
    <mergeCell ref="I12:I13"/>
    <mergeCell ref="G4:G5"/>
    <mergeCell ref="I4:I5"/>
    <mergeCell ref="E6:E7"/>
    <mergeCell ref="G6:G7"/>
    <mergeCell ref="I6:I7"/>
    <mergeCell ref="A2:J2"/>
    <mergeCell ref="A1:J1"/>
    <mergeCell ref="B8:B9"/>
    <mergeCell ref="A3:B3"/>
    <mergeCell ref="C4:C5"/>
    <mergeCell ref="C3:D3"/>
    <mergeCell ref="I3:J3"/>
    <mergeCell ref="G3:H3"/>
    <mergeCell ref="E3:F3"/>
    <mergeCell ref="E8:E9"/>
    <mergeCell ref="G8:G9"/>
    <mergeCell ref="I8:I9"/>
    <mergeCell ref="A4:A5"/>
    <mergeCell ref="A6:A7"/>
    <mergeCell ref="A8:A9"/>
    <mergeCell ref="E4:E5"/>
  </mergeCells>
  <pageMargins left="0.51181102362204722" right="0.31496062992125984" top="0" bottom="0" header="0" footer="0"/>
  <pageSetup paperSize="9" scale="17" fitToWidth="0" orientation="landscape" r:id="rId1"/>
  <colBreaks count="1" manualBreakCount="1">
    <brk id="11" max="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view="pageBreakPreview" topLeftCell="A7" zoomScale="40" zoomScaleNormal="25" zoomScaleSheetLayoutView="40" workbookViewId="0">
      <selection activeCell="D14" sqref="D14"/>
    </sheetView>
  </sheetViews>
  <sheetFormatPr defaultRowHeight="15" x14ac:dyDescent="0.25"/>
  <cols>
    <col min="1" max="1" width="8.5703125" customWidth="1"/>
    <col min="2" max="2" width="32.7109375" customWidth="1"/>
    <col min="3" max="3" width="82.28515625" customWidth="1"/>
    <col min="4" max="4" width="10.140625" customWidth="1"/>
    <col min="5" max="5" width="80.28515625" customWidth="1"/>
    <col min="6" max="6" width="10.140625" customWidth="1"/>
    <col min="7" max="7" width="89.7109375" customWidth="1"/>
    <col min="8" max="8" width="10.140625" customWidth="1"/>
    <col min="9" max="9" width="65.7109375" customWidth="1"/>
    <col min="10" max="10" width="10.140625" customWidth="1"/>
    <col min="11" max="11" width="22.28515625" customWidth="1"/>
  </cols>
  <sheetData>
    <row r="1" spans="1:15" ht="54" customHeight="1" x14ac:dyDescent="0.4">
      <c r="A1" s="172" t="s">
        <v>19</v>
      </c>
      <c r="B1" s="173"/>
      <c r="C1" s="173"/>
      <c r="D1" s="173"/>
      <c r="E1" s="173"/>
      <c r="F1" s="173"/>
      <c r="G1" s="173"/>
      <c r="H1" s="173"/>
      <c r="I1" s="173"/>
      <c r="J1" s="174"/>
      <c r="K1" s="56" t="s">
        <v>70</v>
      </c>
    </row>
    <row r="2" spans="1:15" ht="92.25" customHeight="1" thickBot="1" x14ac:dyDescent="0.3">
      <c r="A2" s="175" t="s">
        <v>80</v>
      </c>
      <c r="B2" s="176"/>
      <c r="C2" s="176"/>
      <c r="D2" s="176"/>
      <c r="E2" s="176"/>
      <c r="F2" s="176"/>
      <c r="G2" s="176"/>
      <c r="H2" s="176"/>
      <c r="I2" s="176"/>
      <c r="J2" s="176"/>
      <c r="K2" s="2">
        <v>65</v>
      </c>
    </row>
    <row r="3" spans="1:15" ht="43.5" customHeight="1" thickBot="1" x14ac:dyDescent="0.3">
      <c r="A3" s="177" t="s">
        <v>0</v>
      </c>
      <c r="B3" s="178"/>
      <c r="C3" s="178" t="s">
        <v>65</v>
      </c>
      <c r="D3" s="179"/>
      <c r="E3" s="180" t="s">
        <v>66</v>
      </c>
      <c r="F3" s="179"/>
      <c r="G3" s="180" t="s">
        <v>67</v>
      </c>
      <c r="H3" s="179"/>
      <c r="I3" s="180" t="s">
        <v>68</v>
      </c>
      <c r="J3" s="181"/>
      <c r="K3" s="68" t="s">
        <v>69</v>
      </c>
    </row>
    <row r="4" spans="1:15" ht="43.5" customHeight="1" thickBot="1" x14ac:dyDescent="0.3">
      <c r="A4" s="146" t="s">
        <v>20</v>
      </c>
      <c r="B4" s="144" t="s">
        <v>187</v>
      </c>
      <c r="C4" s="142" t="s">
        <v>200</v>
      </c>
      <c r="D4" s="57"/>
      <c r="E4" s="142" t="s">
        <v>189</v>
      </c>
      <c r="F4" s="57" t="s">
        <v>263</v>
      </c>
      <c r="G4" s="142" t="s">
        <v>190</v>
      </c>
      <c r="H4" s="57"/>
      <c r="I4" s="142" t="s">
        <v>260</v>
      </c>
      <c r="J4" s="57"/>
      <c r="K4" s="53">
        <f>IF(D4="X",20,IF(F4="X",15,IF(H4="X",10,IF(J4="X",5,0))))</f>
        <v>15</v>
      </c>
    </row>
    <row r="5" spans="1:15" ht="122.25" customHeight="1" thickBot="1" x14ac:dyDescent="0.3">
      <c r="A5" s="147"/>
      <c r="B5" s="145"/>
      <c r="C5" s="143"/>
      <c r="D5" s="10">
        <v>20</v>
      </c>
      <c r="E5" s="143"/>
      <c r="F5" s="10">
        <v>15</v>
      </c>
      <c r="G5" s="143"/>
      <c r="H5" s="10">
        <v>10</v>
      </c>
      <c r="I5" s="143"/>
      <c r="J5" s="10">
        <v>5</v>
      </c>
      <c r="K5" s="68"/>
    </row>
    <row r="6" spans="1:15" ht="54.95" customHeight="1" thickBot="1" x14ac:dyDescent="0.3">
      <c r="A6" s="146" t="s">
        <v>22</v>
      </c>
      <c r="B6" s="144" t="s">
        <v>21</v>
      </c>
      <c r="C6" s="142" t="s">
        <v>128</v>
      </c>
      <c r="D6" s="57" t="s">
        <v>263</v>
      </c>
      <c r="E6" s="165" t="s">
        <v>130</v>
      </c>
      <c r="F6" s="57"/>
      <c r="G6" s="167" t="s">
        <v>135</v>
      </c>
      <c r="H6" s="58"/>
      <c r="I6" s="168" t="s">
        <v>64</v>
      </c>
      <c r="J6" s="59"/>
      <c r="K6" s="53">
        <f>IF(D6="X",20,IF(F6="X",15,IF(H6="X",10,IF(J6="X",5,0))))</f>
        <v>20</v>
      </c>
    </row>
    <row r="7" spans="1:15" ht="123.75" customHeight="1" thickBot="1" x14ac:dyDescent="0.3">
      <c r="A7" s="147"/>
      <c r="B7" s="162"/>
      <c r="C7" s="143"/>
      <c r="D7" s="10">
        <v>20</v>
      </c>
      <c r="E7" s="166"/>
      <c r="F7" s="10">
        <v>15</v>
      </c>
      <c r="G7" s="166"/>
      <c r="H7" s="10">
        <v>10</v>
      </c>
      <c r="I7" s="166"/>
      <c r="J7" s="17">
        <v>5</v>
      </c>
      <c r="K7" s="54"/>
    </row>
    <row r="8" spans="1:15" ht="54.95" customHeight="1" thickBot="1" x14ac:dyDescent="0.3">
      <c r="A8" s="146" t="s">
        <v>25</v>
      </c>
      <c r="B8" s="144" t="s">
        <v>23</v>
      </c>
      <c r="C8" s="169" t="s">
        <v>129</v>
      </c>
      <c r="D8" s="61"/>
      <c r="E8" s="160" t="s">
        <v>75</v>
      </c>
      <c r="F8" s="61" t="s">
        <v>263</v>
      </c>
      <c r="G8" s="160" t="s">
        <v>76</v>
      </c>
      <c r="H8" s="61"/>
      <c r="I8" s="148" t="s">
        <v>24</v>
      </c>
      <c r="J8" s="60"/>
      <c r="K8" s="53">
        <f>IF(D8="X",17,IF(F8="X",13,IF(H8="X",9,IF(J8="X",5,0))))</f>
        <v>13</v>
      </c>
    </row>
    <row r="9" spans="1:15" ht="120" customHeight="1" thickBot="1" x14ac:dyDescent="0.3">
      <c r="A9" s="147"/>
      <c r="B9" s="162"/>
      <c r="C9" s="170"/>
      <c r="D9" s="10">
        <v>17</v>
      </c>
      <c r="E9" s="171"/>
      <c r="F9" s="10">
        <v>13</v>
      </c>
      <c r="G9" s="171"/>
      <c r="H9" s="10">
        <v>9</v>
      </c>
      <c r="I9" s="149"/>
      <c r="J9" s="18">
        <v>5</v>
      </c>
      <c r="K9" s="54"/>
    </row>
    <row r="10" spans="1:15" ht="54.95" customHeight="1" thickBot="1" x14ac:dyDescent="0.3">
      <c r="A10" s="146" t="s">
        <v>26</v>
      </c>
      <c r="B10" s="144" t="s">
        <v>186</v>
      </c>
      <c r="C10" s="163" t="s">
        <v>261</v>
      </c>
      <c r="D10" s="62"/>
      <c r="E10" s="160" t="s">
        <v>196</v>
      </c>
      <c r="F10" s="62" t="s">
        <v>263</v>
      </c>
      <c r="G10" s="160" t="s">
        <v>72</v>
      </c>
      <c r="H10" s="62"/>
      <c r="I10" s="160" t="s">
        <v>77</v>
      </c>
      <c r="J10" s="63"/>
      <c r="K10" s="53">
        <f>IF(D10="X",17,IF(F10="X",13,IF(H10="X",9,IF(J10="X",5,0))))</f>
        <v>13</v>
      </c>
      <c r="O10" t="s">
        <v>79</v>
      </c>
    </row>
    <row r="11" spans="1:15" ht="222" customHeight="1" thickBot="1" x14ac:dyDescent="0.3">
      <c r="A11" s="147"/>
      <c r="B11" s="162"/>
      <c r="C11" s="143"/>
      <c r="D11" s="10">
        <v>17</v>
      </c>
      <c r="E11" s="164"/>
      <c r="F11" s="10">
        <v>13</v>
      </c>
      <c r="G11" s="164"/>
      <c r="H11" s="10">
        <v>9</v>
      </c>
      <c r="I11" s="161"/>
      <c r="J11" s="17">
        <v>5</v>
      </c>
      <c r="K11" s="54"/>
    </row>
    <row r="12" spans="1:15" ht="54.95" customHeight="1" thickBot="1" x14ac:dyDescent="0.3">
      <c r="A12" s="146" t="s">
        <v>27</v>
      </c>
      <c r="B12" s="144" t="s">
        <v>195</v>
      </c>
      <c r="C12" s="151" t="s">
        <v>197</v>
      </c>
      <c r="D12" s="61"/>
      <c r="E12" s="148" t="s">
        <v>73</v>
      </c>
      <c r="F12" s="61" t="s">
        <v>263</v>
      </c>
      <c r="G12" s="148" t="s">
        <v>74</v>
      </c>
      <c r="H12" s="61"/>
      <c r="I12" s="148" t="s">
        <v>78</v>
      </c>
      <c r="J12" s="60"/>
      <c r="K12" s="53">
        <f>IF(D12="X",16,IF(F12="X",12,IF(H12="X",8,IF(J12="X",5,0))))</f>
        <v>12</v>
      </c>
    </row>
    <row r="13" spans="1:15" ht="202.5" customHeight="1" thickBot="1" x14ac:dyDescent="0.3">
      <c r="A13" s="150"/>
      <c r="B13" s="145"/>
      <c r="C13" s="152"/>
      <c r="D13" s="10">
        <v>16</v>
      </c>
      <c r="E13" s="149"/>
      <c r="F13" s="10">
        <v>12</v>
      </c>
      <c r="G13" s="149"/>
      <c r="H13" s="10">
        <v>8</v>
      </c>
      <c r="I13" s="149"/>
      <c r="J13" s="18">
        <v>5</v>
      </c>
      <c r="K13" s="54"/>
    </row>
    <row r="14" spans="1:15" ht="54.95" customHeight="1" thickBot="1" x14ac:dyDescent="0.3">
      <c r="A14" s="154" t="s">
        <v>188</v>
      </c>
      <c r="B14" s="144" t="s">
        <v>28</v>
      </c>
      <c r="C14" s="142" t="s">
        <v>257</v>
      </c>
      <c r="D14" s="64" t="s">
        <v>263</v>
      </c>
      <c r="E14" s="158" t="s">
        <v>259</v>
      </c>
      <c r="F14" s="64"/>
      <c r="G14" s="158" t="s">
        <v>258</v>
      </c>
      <c r="H14" s="64"/>
      <c r="I14" s="158" t="s">
        <v>256</v>
      </c>
      <c r="J14" s="65"/>
      <c r="K14" s="53">
        <f>IF(D14="X",10,IF(F14="X",8,IF(H14="X",5,IF(J14="X",3,0))))</f>
        <v>10</v>
      </c>
    </row>
    <row r="15" spans="1:15" ht="216.75" customHeight="1" thickBot="1" x14ac:dyDescent="0.3">
      <c r="A15" s="155"/>
      <c r="B15" s="156"/>
      <c r="C15" s="157"/>
      <c r="D15" s="9">
        <v>10</v>
      </c>
      <c r="E15" s="159"/>
      <c r="F15" s="9">
        <v>8</v>
      </c>
      <c r="G15" s="159"/>
      <c r="H15" s="9">
        <v>5</v>
      </c>
      <c r="I15" s="159"/>
      <c r="J15" s="17">
        <v>3</v>
      </c>
      <c r="K15" s="54"/>
    </row>
    <row r="16" spans="1:15" ht="70.5" customHeight="1" thickBot="1" x14ac:dyDescent="0.3">
      <c r="A16" s="39"/>
      <c r="B16" s="40"/>
      <c r="C16" s="40"/>
      <c r="D16" s="40"/>
      <c r="E16" s="153" t="s">
        <v>170</v>
      </c>
      <c r="F16" s="153"/>
      <c r="G16" s="153"/>
      <c r="H16" s="153"/>
      <c r="I16" s="153"/>
      <c r="J16" s="7"/>
      <c r="K16" s="52">
        <f>SUM(K14,K12,K10,K8,K6,K4)</f>
        <v>83</v>
      </c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sheetProtection algorithmName="SHA-512" hashValue="GTZoz+XXOWrZZTGEH72C1qKZhGxHhUwzqhR0q9qHDAdF2/Ge6daAMF8LNou6nAm88TXFv9KWzbpHofmCoFuhyg==" saltValue="3kIRVB/JGd8UdyxO2csKQw==" spinCount="100000" sheet="1" objects="1" scenarios="1" selectLockedCells="1"/>
  <mergeCells count="44">
    <mergeCell ref="A1:J1"/>
    <mergeCell ref="A2:J2"/>
    <mergeCell ref="A3:B3"/>
    <mergeCell ref="C3:D3"/>
    <mergeCell ref="E3:F3"/>
    <mergeCell ref="G3:H3"/>
    <mergeCell ref="I3:J3"/>
    <mergeCell ref="I8:I9"/>
    <mergeCell ref="A6:A7"/>
    <mergeCell ref="B6:B7"/>
    <mergeCell ref="C6:C7"/>
    <mergeCell ref="E6:E7"/>
    <mergeCell ref="G6:G7"/>
    <mergeCell ref="I6:I7"/>
    <mergeCell ref="A8:A9"/>
    <mergeCell ref="B8:B9"/>
    <mergeCell ref="C8:C9"/>
    <mergeCell ref="E8:E9"/>
    <mergeCell ref="G8:G9"/>
    <mergeCell ref="I10:I11"/>
    <mergeCell ref="A10:A11"/>
    <mergeCell ref="B10:B11"/>
    <mergeCell ref="C10:C11"/>
    <mergeCell ref="E10:E11"/>
    <mergeCell ref="G10:G11"/>
    <mergeCell ref="E16:I16"/>
    <mergeCell ref="A14:A15"/>
    <mergeCell ref="B14:B15"/>
    <mergeCell ref="C14:C15"/>
    <mergeCell ref="E14:E15"/>
    <mergeCell ref="G14:G15"/>
    <mergeCell ref="I14:I15"/>
    <mergeCell ref="I12:I13"/>
    <mergeCell ref="A12:A13"/>
    <mergeCell ref="B12:B13"/>
    <mergeCell ref="C12:C13"/>
    <mergeCell ref="E12:E13"/>
    <mergeCell ref="G12:G13"/>
    <mergeCell ref="I4:I5"/>
    <mergeCell ref="B4:B5"/>
    <mergeCell ref="A4:A5"/>
    <mergeCell ref="C4:C5"/>
    <mergeCell ref="E4:E5"/>
    <mergeCell ref="G4:G5"/>
  </mergeCells>
  <pageMargins left="0.11811023622047245" right="0" top="0" bottom="0" header="0" footer="0"/>
  <pageSetup paperSize="9" scale="34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view="pageBreakPreview" topLeftCell="A10" zoomScale="25" zoomScaleNormal="25" zoomScaleSheetLayoutView="25" workbookViewId="0">
      <selection activeCell="F14" sqref="F14"/>
    </sheetView>
  </sheetViews>
  <sheetFormatPr defaultRowHeight="15" x14ac:dyDescent="0.25"/>
  <cols>
    <col min="1" max="1" width="11.85546875" customWidth="1"/>
    <col min="2" max="2" width="54.85546875" customWidth="1"/>
    <col min="3" max="3" width="157.28515625" customWidth="1"/>
    <col min="4" max="4" width="16.85546875" customWidth="1"/>
    <col min="5" max="5" width="127.42578125" customWidth="1"/>
    <col min="6" max="6" width="18.140625" customWidth="1"/>
    <col min="7" max="7" width="121.85546875" customWidth="1"/>
    <col min="8" max="8" width="17.42578125" customWidth="1"/>
    <col min="9" max="9" width="112.5703125" customWidth="1"/>
    <col min="10" max="10" width="17.85546875" customWidth="1"/>
    <col min="11" max="11" width="33.85546875" customWidth="1"/>
  </cols>
  <sheetData>
    <row r="1" spans="1:11" ht="95.25" customHeight="1" x14ac:dyDescent="0.6">
      <c r="A1" s="199" t="s">
        <v>81</v>
      </c>
      <c r="B1" s="200"/>
      <c r="C1" s="200"/>
      <c r="D1" s="200"/>
      <c r="E1" s="200"/>
      <c r="F1" s="200"/>
      <c r="G1" s="200"/>
      <c r="H1" s="200"/>
      <c r="I1" s="200"/>
      <c r="J1" s="201"/>
      <c r="K1" s="12" t="s">
        <v>70</v>
      </c>
    </row>
    <row r="2" spans="1:11" ht="117" customHeight="1" thickBot="1" x14ac:dyDescent="0.3">
      <c r="A2" s="202" t="s">
        <v>82</v>
      </c>
      <c r="B2" s="203"/>
      <c r="C2" s="203"/>
      <c r="D2" s="203"/>
      <c r="E2" s="203"/>
      <c r="F2" s="203"/>
      <c r="G2" s="203"/>
      <c r="H2" s="203"/>
      <c r="I2" s="203"/>
      <c r="J2" s="203"/>
      <c r="K2" s="38">
        <v>65</v>
      </c>
    </row>
    <row r="3" spans="1:11" s="15" customFormat="1" ht="81.75" customHeight="1" thickBot="1" x14ac:dyDescent="0.75">
      <c r="A3" s="204" t="s">
        <v>0</v>
      </c>
      <c r="B3" s="205"/>
      <c r="C3" s="206" t="s">
        <v>65</v>
      </c>
      <c r="D3" s="207"/>
      <c r="E3" s="208" t="s">
        <v>66</v>
      </c>
      <c r="F3" s="207"/>
      <c r="G3" s="208" t="s">
        <v>67</v>
      </c>
      <c r="H3" s="207"/>
      <c r="I3" s="208" t="s">
        <v>68</v>
      </c>
      <c r="J3" s="209"/>
      <c r="K3" s="14" t="s">
        <v>69</v>
      </c>
    </row>
    <row r="4" spans="1:11" ht="88.5" customHeight="1" thickBot="1" x14ac:dyDescent="0.3">
      <c r="A4" s="189" t="s">
        <v>29</v>
      </c>
      <c r="B4" s="191" t="s">
        <v>198</v>
      </c>
      <c r="C4" s="134" t="s">
        <v>262</v>
      </c>
      <c r="D4" s="41"/>
      <c r="E4" s="134" t="s">
        <v>201</v>
      </c>
      <c r="F4" s="41" t="s">
        <v>263</v>
      </c>
      <c r="G4" s="134" t="s">
        <v>202</v>
      </c>
      <c r="H4" s="41"/>
      <c r="I4" s="134" t="s">
        <v>203</v>
      </c>
      <c r="J4" s="41"/>
      <c r="K4" s="19">
        <f>IF(D4="X",25,IF(F4="X",19,IF(H4="X",12,IF(J4="X",6,0))))</f>
        <v>19</v>
      </c>
    </row>
    <row r="5" spans="1:11" ht="344.25" customHeight="1" thickBot="1" x14ac:dyDescent="0.3">
      <c r="A5" s="190"/>
      <c r="B5" s="187"/>
      <c r="C5" s="196"/>
      <c r="D5" s="30">
        <v>20</v>
      </c>
      <c r="E5" s="196"/>
      <c r="F5" s="30">
        <v>15</v>
      </c>
      <c r="G5" s="196"/>
      <c r="H5" s="30">
        <v>10</v>
      </c>
      <c r="I5" s="196"/>
      <c r="J5" s="30">
        <v>5</v>
      </c>
      <c r="K5" s="67"/>
    </row>
    <row r="6" spans="1:11" ht="74.099999999999994" customHeight="1" thickBot="1" x14ac:dyDescent="0.3">
      <c r="A6" s="184" t="s">
        <v>31</v>
      </c>
      <c r="B6" s="191" t="s">
        <v>30</v>
      </c>
      <c r="C6" s="134" t="s">
        <v>209</v>
      </c>
      <c r="D6" s="41"/>
      <c r="E6" s="210" t="s">
        <v>210</v>
      </c>
      <c r="F6" s="41" t="s">
        <v>263</v>
      </c>
      <c r="G6" s="211" t="s">
        <v>205</v>
      </c>
      <c r="H6" s="42"/>
      <c r="I6" s="197" t="s">
        <v>83</v>
      </c>
      <c r="J6" s="43"/>
      <c r="K6" s="19">
        <f>IF(D6="X",20,IF(F6="X",15,IF(H6="X",10,IF(J6="X",5,0))))</f>
        <v>15</v>
      </c>
    </row>
    <row r="7" spans="1:11" ht="409.6" customHeight="1" thickBot="1" x14ac:dyDescent="0.3">
      <c r="A7" s="185"/>
      <c r="B7" s="192"/>
      <c r="C7" s="193"/>
      <c r="D7" s="29">
        <v>20</v>
      </c>
      <c r="E7" s="136"/>
      <c r="F7" s="29">
        <v>15</v>
      </c>
      <c r="G7" s="212"/>
      <c r="H7" s="66" t="s">
        <v>207</v>
      </c>
      <c r="I7" s="198"/>
      <c r="J7" s="32">
        <v>5</v>
      </c>
      <c r="K7" s="34"/>
    </row>
    <row r="8" spans="1:11" ht="74.099999999999994" customHeight="1" thickBot="1" x14ac:dyDescent="0.3">
      <c r="A8" s="189" t="s">
        <v>33</v>
      </c>
      <c r="B8" s="186" t="s">
        <v>32</v>
      </c>
      <c r="C8" s="188" t="s">
        <v>211</v>
      </c>
      <c r="D8" s="45"/>
      <c r="E8" s="182" t="s">
        <v>84</v>
      </c>
      <c r="F8" s="45" t="s">
        <v>263</v>
      </c>
      <c r="G8" s="182" t="s">
        <v>85</v>
      </c>
      <c r="H8" s="45"/>
      <c r="I8" s="182" t="s">
        <v>86</v>
      </c>
      <c r="J8" s="44"/>
      <c r="K8" s="19">
        <f>IF(D8="X",20,IF(F8="X",15,IF(H8="X",10,IF(J8="X",5,0))))</f>
        <v>15</v>
      </c>
    </row>
    <row r="9" spans="1:11" ht="221.25" customHeight="1" thickBot="1" x14ac:dyDescent="0.3">
      <c r="A9" s="190"/>
      <c r="B9" s="187"/>
      <c r="C9" s="133"/>
      <c r="D9" s="30">
        <v>20</v>
      </c>
      <c r="E9" s="183"/>
      <c r="F9" s="30">
        <v>15</v>
      </c>
      <c r="G9" s="183"/>
      <c r="H9" s="30">
        <v>10</v>
      </c>
      <c r="I9" s="183"/>
      <c r="J9" s="33">
        <v>5</v>
      </c>
      <c r="K9" s="34"/>
    </row>
    <row r="10" spans="1:11" ht="74.099999999999994" customHeight="1" thickBot="1" x14ac:dyDescent="0.3">
      <c r="A10" s="189" t="s">
        <v>34</v>
      </c>
      <c r="B10" s="191" t="s">
        <v>163</v>
      </c>
      <c r="C10" s="134" t="s">
        <v>212</v>
      </c>
      <c r="D10" s="46" t="s">
        <v>263</v>
      </c>
      <c r="E10" s="194" t="s">
        <v>87</v>
      </c>
      <c r="F10" s="46"/>
      <c r="G10" s="135" t="s">
        <v>88</v>
      </c>
      <c r="H10" s="46"/>
      <c r="I10" s="135" t="s">
        <v>89</v>
      </c>
      <c r="J10" s="47"/>
      <c r="K10" s="19">
        <f>IF(D10="X",15,IF(F10="X",10,IF(H10="X",6,IF(J10="X",3,0))))</f>
        <v>15</v>
      </c>
    </row>
    <row r="11" spans="1:11" ht="190.5" customHeight="1" thickBot="1" x14ac:dyDescent="0.3">
      <c r="A11" s="190"/>
      <c r="B11" s="192"/>
      <c r="C11" s="193"/>
      <c r="D11" s="29">
        <v>15</v>
      </c>
      <c r="E11" s="195"/>
      <c r="F11" s="29">
        <v>10</v>
      </c>
      <c r="G11" s="136"/>
      <c r="H11" s="29">
        <v>6</v>
      </c>
      <c r="I11" s="136"/>
      <c r="J11" s="32">
        <v>3</v>
      </c>
      <c r="K11" s="34"/>
    </row>
    <row r="12" spans="1:11" ht="74.099999999999994" customHeight="1" thickBot="1" x14ac:dyDescent="0.3">
      <c r="A12" s="184" t="s">
        <v>35</v>
      </c>
      <c r="B12" s="186" t="s">
        <v>162</v>
      </c>
      <c r="C12" s="188" t="s">
        <v>208</v>
      </c>
      <c r="D12" s="45"/>
      <c r="E12" s="182" t="s">
        <v>90</v>
      </c>
      <c r="F12" s="45" t="s">
        <v>263</v>
      </c>
      <c r="G12" s="182" t="s">
        <v>91</v>
      </c>
      <c r="H12" s="45"/>
      <c r="I12" s="182" t="s">
        <v>92</v>
      </c>
      <c r="J12" s="44"/>
      <c r="K12" s="19">
        <f>IF(D12="X",10,IF(F12="X",8,IF(H12="X",5,IF(J12="X",3,0))))</f>
        <v>8</v>
      </c>
    </row>
    <row r="13" spans="1:11" ht="368.25" customHeight="1" thickBot="1" x14ac:dyDescent="0.3">
      <c r="A13" s="185"/>
      <c r="B13" s="187"/>
      <c r="C13" s="133"/>
      <c r="D13" s="30">
        <v>10</v>
      </c>
      <c r="E13" s="183"/>
      <c r="F13" s="30">
        <v>8</v>
      </c>
      <c r="G13" s="183"/>
      <c r="H13" s="30">
        <v>5</v>
      </c>
      <c r="I13" s="183"/>
      <c r="J13" s="33">
        <v>3</v>
      </c>
      <c r="K13" s="34"/>
    </row>
    <row r="14" spans="1:11" ht="74.099999999999994" customHeight="1" thickBot="1" x14ac:dyDescent="0.3">
      <c r="A14" s="189" t="s">
        <v>199</v>
      </c>
      <c r="B14" s="191" t="s">
        <v>204</v>
      </c>
      <c r="C14" s="134" t="s">
        <v>161</v>
      </c>
      <c r="D14" s="48"/>
      <c r="E14" s="135" t="s">
        <v>93</v>
      </c>
      <c r="F14" s="48" t="s">
        <v>263</v>
      </c>
      <c r="G14" s="135" t="s">
        <v>94</v>
      </c>
      <c r="H14" s="48"/>
      <c r="I14" s="135" t="s">
        <v>95</v>
      </c>
      <c r="J14" s="49"/>
      <c r="K14" s="19">
        <f>IF(D14="X",10,IF(F14="X",8,IF(H14="X",5,IF(J14="X",3,0))))</f>
        <v>8</v>
      </c>
    </row>
    <row r="15" spans="1:11" ht="409.5" customHeight="1" thickBot="1" x14ac:dyDescent="0.3">
      <c r="A15" s="190"/>
      <c r="B15" s="192"/>
      <c r="C15" s="193"/>
      <c r="D15" s="29">
        <v>10</v>
      </c>
      <c r="E15" s="136"/>
      <c r="F15" s="29">
        <v>8</v>
      </c>
      <c r="G15" s="136"/>
      <c r="H15" s="29">
        <v>5</v>
      </c>
      <c r="I15" s="136"/>
      <c r="J15" s="32">
        <v>3</v>
      </c>
      <c r="K15" s="34"/>
    </row>
    <row r="16" spans="1:11" ht="93" customHeight="1" thickBot="1" x14ac:dyDescent="0.3">
      <c r="A16" s="39"/>
      <c r="B16" s="40"/>
      <c r="C16" s="40"/>
      <c r="D16" s="40"/>
      <c r="E16" s="137" t="s">
        <v>171</v>
      </c>
      <c r="F16" s="137"/>
      <c r="G16" s="137"/>
      <c r="H16" s="137"/>
      <c r="I16" s="137"/>
      <c r="J16" s="7"/>
      <c r="K16" s="71">
        <f>SUM(K14,K12,K10,K8,K6,K4)</f>
        <v>80</v>
      </c>
    </row>
  </sheetData>
  <sheetProtection algorithmName="SHA-512" hashValue="m3OLaz0qkzstCuKtbu7oL2EFCAiI3QgpORgbhIvjRhrua5g15yYjtIGjJwkzq6vHJHo45JyBxTzjHjvSFVdW5g==" saltValue="H3q8OUo4qVNumQH+aiZ7wg==" spinCount="100000" sheet="1" objects="1" scenarios="1" selectLockedCells="1"/>
  <mergeCells count="44">
    <mergeCell ref="A1:J1"/>
    <mergeCell ref="A2:J2"/>
    <mergeCell ref="A3:B3"/>
    <mergeCell ref="C3:D3"/>
    <mergeCell ref="E3:F3"/>
    <mergeCell ref="G3:H3"/>
    <mergeCell ref="I3:J3"/>
    <mergeCell ref="E4:E5"/>
    <mergeCell ref="G4:G5"/>
    <mergeCell ref="I4:I5"/>
    <mergeCell ref="I6:I7"/>
    <mergeCell ref="A4:A5"/>
    <mergeCell ref="B4:B5"/>
    <mergeCell ref="C4:C5"/>
    <mergeCell ref="A6:A7"/>
    <mergeCell ref="B6:B7"/>
    <mergeCell ref="C6:C7"/>
    <mergeCell ref="E6:E7"/>
    <mergeCell ref="G6:G7"/>
    <mergeCell ref="A10:A11"/>
    <mergeCell ref="B10:B11"/>
    <mergeCell ref="C10:C11"/>
    <mergeCell ref="E10:E11"/>
    <mergeCell ref="G10:G11"/>
    <mergeCell ref="A8:A9"/>
    <mergeCell ref="B8:B9"/>
    <mergeCell ref="C8:C9"/>
    <mergeCell ref="E8:E9"/>
    <mergeCell ref="G8:G9"/>
    <mergeCell ref="A14:A15"/>
    <mergeCell ref="B14:B15"/>
    <mergeCell ref="C14:C15"/>
    <mergeCell ref="E14:E15"/>
    <mergeCell ref="G14:G15"/>
    <mergeCell ref="A12:A13"/>
    <mergeCell ref="B12:B13"/>
    <mergeCell ref="C12:C13"/>
    <mergeCell ref="E12:E13"/>
    <mergeCell ref="G12:G13"/>
    <mergeCell ref="E16:I16"/>
    <mergeCell ref="I14:I15"/>
    <mergeCell ref="I12:I13"/>
    <mergeCell ref="I10:I11"/>
    <mergeCell ref="I8:I9"/>
  </mergeCells>
  <pageMargins left="0.51181102362204722" right="0.31496062992125984" top="0" bottom="0" header="0" footer="0"/>
  <pageSetup paperSize="9" scale="21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view="pageBreakPreview" zoomScale="30" zoomScaleNormal="25" zoomScaleSheetLayoutView="30" workbookViewId="0">
      <selection activeCell="H23" sqref="H23"/>
    </sheetView>
  </sheetViews>
  <sheetFormatPr defaultRowHeight="15" x14ac:dyDescent="0.25"/>
  <cols>
    <col min="1" max="1" width="9.140625" customWidth="1"/>
    <col min="2" max="2" width="39.140625" customWidth="1"/>
    <col min="3" max="3" width="104.85546875" customWidth="1"/>
    <col min="4" max="4" width="10.140625" customWidth="1"/>
    <col min="5" max="5" width="91.5703125" customWidth="1"/>
    <col min="6" max="6" width="10.140625" customWidth="1"/>
    <col min="7" max="7" width="90.42578125" customWidth="1"/>
    <col min="8" max="8" width="10.140625" customWidth="1"/>
    <col min="9" max="9" width="86.5703125" customWidth="1"/>
    <col min="10" max="10" width="10.140625" customWidth="1"/>
    <col min="11" max="11" width="16.5703125" customWidth="1"/>
  </cols>
  <sheetData>
    <row r="1" spans="1:11" ht="57" customHeight="1" x14ac:dyDescent="0.35">
      <c r="A1" s="172" t="s">
        <v>36</v>
      </c>
      <c r="B1" s="173"/>
      <c r="C1" s="173"/>
      <c r="D1" s="173"/>
      <c r="E1" s="173"/>
      <c r="F1" s="173"/>
      <c r="G1" s="173"/>
      <c r="H1" s="173"/>
      <c r="I1" s="173"/>
      <c r="J1" s="174"/>
      <c r="K1" s="55" t="s">
        <v>70</v>
      </c>
    </row>
    <row r="2" spans="1:11" s="8" customFormat="1" ht="69" customHeight="1" thickBot="1" x14ac:dyDescent="0.4">
      <c r="A2" s="232" t="s">
        <v>96</v>
      </c>
      <c r="B2" s="233"/>
      <c r="C2" s="233"/>
      <c r="D2" s="233"/>
      <c r="E2" s="233"/>
      <c r="F2" s="233"/>
      <c r="G2" s="233"/>
      <c r="H2" s="233"/>
      <c r="I2" s="233"/>
      <c r="J2" s="233"/>
      <c r="K2" s="2">
        <v>60</v>
      </c>
    </row>
    <row r="3" spans="1:11" s="8" customFormat="1" ht="28.5" customHeight="1" thickBot="1" x14ac:dyDescent="0.4">
      <c r="A3" s="241" t="s">
        <v>0</v>
      </c>
      <c r="B3" s="242"/>
      <c r="C3" s="242" t="s">
        <v>65</v>
      </c>
      <c r="D3" s="248"/>
      <c r="E3" s="249" t="s">
        <v>66</v>
      </c>
      <c r="F3" s="248"/>
      <c r="G3" s="249" t="s">
        <v>67</v>
      </c>
      <c r="H3" s="248"/>
      <c r="I3" s="249" t="s">
        <v>68</v>
      </c>
      <c r="J3" s="250"/>
      <c r="K3" s="1" t="s">
        <v>69</v>
      </c>
    </row>
    <row r="4" spans="1:11" s="8" customFormat="1" ht="78.75" customHeight="1" thickBot="1" x14ac:dyDescent="0.4">
      <c r="A4" s="215" t="s">
        <v>37</v>
      </c>
      <c r="B4" s="221" t="s">
        <v>222</v>
      </c>
      <c r="C4" s="222" t="s">
        <v>218</v>
      </c>
      <c r="D4" s="80"/>
      <c r="E4" s="213" t="s">
        <v>219</v>
      </c>
      <c r="F4" s="77" t="s">
        <v>263</v>
      </c>
      <c r="G4" s="213" t="s">
        <v>220</v>
      </c>
      <c r="H4" s="77"/>
      <c r="I4" s="213" t="s">
        <v>221</v>
      </c>
      <c r="J4" s="77"/>
      <c r="K4" s="69">
        <f>IF(D4="X",20,IF(F4="X",15,IF(H4="X",10,IF(J4="X",5,0))))</f>
        <v>15</v>
      </c>
    </row>
    <row r="5" spans="1:11" s="8" customFormat="1" ht="150.75" customHeight="1" thickBot="1" x14ac:dyDescent="0.4">
      <c r="A5" s="216"/>
      <c r="B5" s="156"/>
      <c r="C5" s="214"/>
      <c r="D5" s="27">
        <v>20</v>
      </c>
      <c r="E5" s="214"/>
      <c r="F5" s="27">
        <v>15</v>
      </c>
      <c r="G5" s="214"/>
      <c r="H5" s="27">
        <v>10</v>
      </c>
      <c r="I5" s="214"/>
      <c r="J5" s="27">
        <v>5</v>
      </c>
      <c r="K5" s="34"/>
    </row>
    <row r="6" spans="1:11" s="8" customFormat="1" ht="87.95" customHeight="1" thickBot="1" x14ac:dyDescent="0.4">
      <c r="A6" s="215" t="s">
        <v>39</v>
      </c>
      <c r="B6" s="221" t="s">
        <v>38</v>
      </c>
      <c r="C6" s="222" t="s">
        <v>214</v>
      </c>
      <c r="D6" s="80"/>
      <c r="E6" s="224" t="s">
        <v>215</v>
      </c>
      <c r="F6" s="80" t="s">
        <v>263</v>
      </c>
      <c r="G6" s="226" t="s">
        <v>97</v>
      </c>
      <c r="H6" s="100"/>
      <c r="I6" s="219" t="s">
        <v>213</v>
      </c>
      <c r="J6" s="79"/>
      <c r="K6" s="99">
        <f>IF(D6="X",30,IF(F6="X",22,IF(H6="X",15,IF(J6="X",8,0))))</f>
        <v>22</v>
      </c>
    </row>
    <row r="7" spans="1:11" s="8" customFormat="1" ht="136.5" customHeight="1" thickBot="1" x14ac:dyDescent="0.4">
      <c r="A7" s="215"/>
      <c r="B7" s="156"/>
      <c r="C7" s="223"/>
      <c r="D7" s="26">
        <v>30</v>
      </c>
      <c r="E7" s="225"/>
      <c r="F7" s="26">
        <v>22</v>
      </c>
      <c r="G7" s="227"/>
      <c r="H7" s="74" t="s">
        <v>235</v>
      </c>
      <c r="I7" s="220"/>
      <c r="J7" s="75">
        <v>8</v>
      </c>
      <c r="K7" s="70"/>
    </row>
    <row r="8" spans="1:11" s="8" customFormat="1" ht="87.95" customHeight="1" thickBot="1" x14ac:dyDescent="0.4">
      <c r="A8" s="228" t="s">
        <v>41</v>
      </c>
      <c r="B8" s="240" t="s">
        <v>40</v>
      </c>
      <c r="C8" s="235" t="s">
        <v>216</v>
      </c>
      <c r="D8" s="81"/>
      <c r="E8" s="236" t="s">
        <v>217</v>
      </c>
      <c r="F8" s="81" t="s">
        <v>263</v>
      </c>
      <c r="G8" s="236" t="s">
        <v>98</v>
      </c>
      <c r="H8" s="81"/>
      <c r="I8" s="236" t="s">
        <v>99</v>
      </c>
      <c r="J8" s="78"/>
      <c r="K8" s="69">
        <f>IF(D8="X",30,IF(F8="X",22,IF(H8="X",15,IF(J8="X",8,0))))</f>
        <v>22</v>
      </c>
    </row>
    <row r="9" spans="1:11" s="8" customFormat="1" ht="117.75" customHeight="1" thickBot="1" x14ac:dyDescent="0.4">
      <c r="A9" s="215"/>
      <c r="B9" s="156"/>
      <c r="C9" s="223"/>
      <c r="D9" s="27">
        <v>30</v>
      </c>
      <c r="E9" s="237"/>
      <c r="F9" s="27">
        <v>22</v>
      </c>
      <c r="G9" s="237"/>
      <c r="H9" s="27">
        <v>15</v>
      </c>
      <c r="I9" s="237"/>
      <c r="J9" s="76">
        <v>8</v>
      </c>
      <c r="K9" s="70"/>
    </row>
    <row r="10" spans="1:11" s="8" customFormat="1" ht="87.95" customHeight="1" thickBot="1" x14ac:dyDescent="0.4">
      <c r="A10" s="228" t="s">
        <v>206</v>
      </c>
      <c r="B10" s="221" t="s">
        <v>223</v>
      </c>
      <c r="C10" s="229" t="s">
        <v>194</v>
      </c>
      <c r="D10" s="80"/>
      <c r="E10" s="229" t="s">
        <v>193</v>
      </c>
      <c r="F10" s="80"/>
      <c r="G10" s="231" t="s">
        <v>192</v>
      </c>
      <c r="H10" s="81"/>
      <c r="I10" s="231" t="s">
        <v>191</v>
      </c>
      <c r="J10" s="79" t="s">
        <v>263</v>
      </c>
      <c r="K10" s="99">
        <f>IF(D10="X",20,IF(F10="X",15,IF(H10="X",10,IF(J10="X",5,0))))</f>
        <v>5</v>
      </c>
    </row>
    <row r="11" spans="1:11" s="8" customFormat="1" ht="102" customHeight="1" thickBot="1" x14ac:dyDescent="0.4">
      <c r="A11" s="215"/>
      <c r="B11" s="156"/>
      <c r="C11" s="230"/>
      <c r="D11" s="27">
        <v>20</v>
      </c>
      <c r="E11" s="230"/>
      <c r="F11" s="26">
        <v>15</v>
      </c>
      <c r="G11" s="230"/>
      <c r="H11" s="27">
        <v>10</v>
      </c>
      <c r="I11" s="230"/>
      <c r="J11" s="76">
        <v>5</v>
      </c>
      <c r="K11" s="70"/>
    </row>
    <row r="12" spans="1:11" s="8" customFormat="1" ht="49.5" customHeight="1" thickBot="1" x14ac:dyDescent="0.4">
      <c r="A12" s="39"/>
      <c r="B12" s="40"/>
      <c r="C12" s="153" t="s">
        <v>173</v>
      </c>
      <c r="D12" s="153"/>
      <c r="E12" s="153"/>
      <c r="F12" s="153"/>
      <c r="G12" s="153"/>
      <c r="H12" s="153"/>
      <c r="I12" s="153"/>
      <c r="J12" s="153"/>
      <c r="K12" s="52">
        <f>SUM(K10:K11,K8,K6,K4)</f>
        <v>64</v>
      </c>
    </row>
    <row r="13" spans="1:11" s="8" customFormat="1" ht="24.75" customHeight="1" thickBot="1" x14ac:dyDescent="0.55000000000000004">
      <c r="A13" s="3"/>
      <c r="B13" s="4"/>
      <c r="C13" s="4"/>
      <c r="D13" s="4"/>
      <c r="E13" s="247"/>
      <c r="F13" s="247"/>
      <c r="G13" s="247"/>
      <c r="H13" s="247"/>
      <c r="I13" s="247"/>
      <c r="J13" s="72"/>
      <c r="K13" s="73"/>
    </row>
    <row r="14" spans="1:11" ht="59.25" customHeight="1" x14ac:dyDescent="0.35">
      <c r="A14" s="172" t="s">
        <v>100</v>
      </c>
      <c r="B14" s="173"/>
      <c r="C14" s="173"/>
      <c r="D14" s="173"/>
      <c r="E14" s="173"/>
      <c r="F14" s="173"/>
      <c r="G14" s="173"/>
      <c r="H14" s="173"/>
      <c r="I14" s="173"/>
      <c r="J14" s="174"/>
      <c r="K14" s="55" t="s">
        <v>70</v>
      </c>
    </row>
    <row r="15" spans="1:11" ht="65.25" customHeight="1" thickBot="1" x14ac:dyDescent="0.3">
      <c r="A15" s="232" t="s">
        <v>101</v>
      </c>
      <c r="B15" s="233"/>
      <c r="C15" s="233"/>
      <c r="D15" s="233"/>
      <c r="E15" s="233"/>
      <c r="F15" s="233"/>
      <c r="G15" s="233"/>
      <c r="H15" s="233"/>
      <c r="I15" s="233"/>
      <c r="J15" s="233"/>
      <c r="K15" s="2">
        <v>60</v>
      </c>
    </row>
    <row r="16" spans="1:11" ht="32.25" customHeight="1" thickBot="1" x14ac:dyDescent="0.3">
      <c r="A16" s="241" t="s">
        <v>0</v>
      </c>
      <c r="B16" s="242"/>
      <c r="C16" s="243" t="s">
        <v>65</v>
      </c>
      <c r="D16" s="244"/>
      <c r="E16" s="245" t="s">
        <v>66</v>
      </c>
      <c r="F16" s="244"/>
      <c r="G16" s="245" t="s">
        <v>67</v>
      </c>
      <c r="H16" s="244"/>
      <c r="I16" s="245" t="s">
        <v>68</v>
      </c>
      <c r="J16" s="246"/>
      <c r="K16" s="1" t="s">
        <v>69</v>
      </c>
    </row>
    <row r="17" spans="1:11" ht="96.75" customHeight="1" thickBot="1" x14ac:dyDescent="0.3">
      <c r="A17" s="215" t="s">
        <v>42</v>
      </c>
      <c r="B17" s="217" t="s">
        <v>224</v>
      </c>
      <c r="C17" s="213" t="s">
        <v>225</v>
      </c>
      <c r="D17" s="77" t="s">
        <v>263</v>
      </c>
      <c r="E17" s="213" t="s">
        <v>228</v>
      </c>
      <c r="F17" s="77"/>
      <c r="G17" s="213" t="s">
        <v>227</v>
      </c>
      <c r="H17" s="77"/>
      <c r="I17" s="213" t="s">
        <v>226</v>
      </c>
      <c r="J17" s="89"/>
      <c r="K17" s="69">
        <f>IF(D17="X",30,IF(F17="X",22,IF(H17="X",15,IF(J17="X",8,0))))</f>
        <v>30</v>
      </c>
    </row>
    <row r="18" spans="1:11" ht="147.75" customHeight="1" thickBot="1" x14ac:dyDescent="0.3">
      <c r="A18" s="216"/>
      <c r="B18" s="218"/>
      <c r="C18" s="214"/>
      <c r="D18" s="27">
        <v>30</v>
      </c>
      <c r="E18" s="214"/>
      <c r="F18" s="27">
        <v>22</v>
      </c>
      <c r="G18" s="214"/>
      <c r="H18" s="27">
        <v>15</v>
      </c>
      <c r="I18" s="214"/>
      <c r="J18" s="28">
        <v>8</v>
      </c>
      <c r="K18" s="70"/>
    </row>
    <row r="19" spans="1:11" s="8" customFormat="1" ht="87.95" customHeight="1" thickBot="1" x14ac:dyDescent="0.4">
      <c r="A19" s="228" t="s">
        <v>44</v>
      </c>
      <c r="B19" s="234" t="s">
        <v>43</v>
      </c>
      <c r="C19" s="235" t="s">
        <v>231</v>
      </c>
      <c r="D19" s="81" t="s">
        <v>263</v>
      </c>
      <c r="E19" s="236" t="s">
        <v>230</v>
      </c>
      <c r="F19" s="81"/>
      <c r="G19" s="236" t="s">
        <v>232</v>
      </c>
      <c r="H19" s="81"/>
      <c r="I19" s="236" t="s">
        <v>233</v>
      </c>
      <c r="J19" s="101"/>
      <c r="K19" s="69">
        <f>IF(D19="X",20,IF(F19="X",15,IF(H19="X",10,IF(J19="X",4,0))))</f>
        <v>20</v>
      </c>
    </row>
    <row r="20" spans="1:11" s="8" customFormat="1" ht="193.5" customHeight="1" thickBot="1" x14ac:dyDescent="0.4">
      <c r="A20" s="216"/>
      <c r="B20" s="218"/>
      <c r="C20" s="223"/>
      <c r="D20" s="27">
        <v>20</v>
      </c>
      <c r="E20" s="237"/>
      <c r="F20" s="27">
        <v>15</v>
      </c>
      <c r="G20" s="237"/>
      <c r="H20" s="27">
        <v>10</v>
      </c>
      <c r="I20" s="237"/>
      <c r="J20" s="28">
        <v>4</v>
      </c>
      <c r="K20" s="70"/>
    </row>
    <row r="21" spans="1:11" s="8" customFormat="1" ht="87.95" customHeight="1" thickBot="1" x14ac:dyDescent="0.4">
      <c r="A21" s="215" t="s">
        <v>45</v>
      </c>
      <c r="B21" s="238" t="s">
        <v>54</v>
      </c>
      <c r="C21" s="222" t="s">
        <v>229</v>
      </c>
      <c r="D21" s="83" t="s">
        <v>263</v>
      </c>
      <c r="E21" s="224" t="s">
        <v>114</v>
      </c>
      <c r="F21" s="83"/>
      <c r="G21" s="224" t="s">
        <v>115</v>
      </c>
      <c r="H21" s="83"/>
      <c r="I21" s="224" t="s">
        <v>116</v>
      </c>
      <c r="J21" s="82"/>
      <c r="K21" s="99">
        <f>IF(D21="X",25,IF(F21="X",18,IF(H21="X",10,IF(J21="X",5,0))))</f>
        <v>25</v>
      </c>
    </row>
    <row r="22" spans="1:11" s="8" customFormat="1" ht="120" customHeight="1" thickBot="1" x14ac:dyDescent="0.4">
      <c r="A22" s="216"/>
      <c r="B22" s="239"/>
      <c r="C22" s="223"/>
      <c r="D22" s="26">
        <v>25</v>
      </c>
      <c r="E22" s="225"/>
      <c r="F22" s="26">
        <v>18</v>
      </c>
      <c r="G22" s="225"/>
      <c r="H22" s="26">
        <v>10</v>
      </c>
      <c r="I22" s="225"/>
      <c r="J22" s="75">
        <v>5</v>
      </c>
      <c r="K22" s="5"/>
    </row>
    <row r="23" spans="1:11" s="8" customFormat="1" ht="87.95" customHeight="1" thickBot="1" x14ac:dyDescent="0.4">
      <c r="A23" s="228" t="s">
        <v>234</v>
      </c>
      <c r="B23" s="234" t="s">
        <v>46</v>
      </c>
      <c r="C23" s="235" t="s">
        <v>131</v>
      </c>
      <c r="D23" s="81"/>
      <c r="E23" s="236" t="s">
        <v>102</v>
      </c>
      <c r="F23" s="84"/>
      <c r="G23" s="236" t="s">
        <v>103</v>
      </c>
      <c r="H23" s="84" t="s">
        <v>263</v>
      </c>
      <c r="I23" s="236" t="s">
        <v>104</v>
      </c>
      <c r="J23" s="85"/>
      <c r="K23" s="69">
        <f>IF(D23="X",25,IF(F23="X",18,IF(H23="X",10,IF(J23="X",5,0))))</f>
        <v>10</v>
      </c>
    </row>
    <row r="24" spans="1:11" s="8" customFormat="1" ht="90.75" customHeight="1" thickBot="1" x14ac:dyDescent="0.4">
      <c r="A24" s="216"/>
      <c r="B24" s="218"/>
      <c r="C24" s="223"/>
      <c r="D24" s="27">
        <v>25</v>
      </c>
      <c r="E24" s="237"/>
      <c r="F24" s="27">
        <v>18</v>
      </c>
      <c r="G24" s="237"/>
      <c r="H24" s="27">
        <v>10</v>
      </c>
      <c r="I24" s="237"/>
      <c r="J24" s="76">
        <v>5</v>
      </c>
      <c r="K24" s="70"/>
    </row>
    <row r="25" spans="1:11" ht="57" customHeight="1" thickBot="1" x14ac:dyDescent="0.3">
      <c r="A25" s="39"/>
      <c r="B25" s="40"/>
      <c r="C25" s="40"/>
      <c r="D25" s="40"/>
      <c r="E25" s="153" t="s">
        <v>172</v>
      </c>
      <c r="F25" s="153"/>
      <c r="G25" s="153"/>
      <c r="H25" s="153"/>
      <c r="I25" s="153"/>
      <c r="J25" s="7"/>
      <c r="K25" s="52">
        <f>SUM(K23,K21,K19,K17)</f>
        <v>85</v>
      </c>
    </row>
    <row r="29" spans="1:11" x14ac:dyDescent="0.25">
      <c r="I29" s="6"/>
    </row>
  </sheetData>
  <sheetProtection algorithmName="SHA-512" hashValue="MFQcbHw6HvSkms2kg89xCk3fdsltPofby1uqDBs32/5MlguZOTKyPTtx+yvTSheIwaGaMXoK4BQEvDdcuhJ0mA==" saltValue="fJJlE5e9aaBKp3ft6VuwPQ==" spinCount="100000" sheet="1" objects="1" scenarios="1" selectLockedCells="1"/>
  <mergeCells count="65">
    <mergeCell ref="E13:I13"/>
    <mergeCell ref="C12:J12"/>
    <mergeCell ref="A1:J1"/>
    <mergeCell ref="A2:J2"/>
    <mergeCell ref="A3:B3"/>
    <mergeCell ref="C3:D3"/>
    <mergeCell ref="E3:F3"/>
    <mergeCell ref="G3:H3"/>
    <mergeCell ref="I3:J3"/>
    <mergeCell ref="I10:I11"/>
    <mergeCell ref="A4:A5"/>
    <mergeCell ref="B4:B5"/>
    <mergeCell ref="C4:C5"/>
    <mergeCell ref="E4:E5"/>
    <mergeCell ref="G4:G5"/>
    <mergeCell ref="I4:I5"/>
    <mergeCell ref="I21:I22"/>
    <mergeCell ref="I19:I20"/>
    <mergeCell ref="A8:A9"/>
    <mergeCell ref="B8:B9"/>
    <mergeCell ref="C8:C9"/>
    <mergeCell ref="E8:E9"/>
    <mergeCell ref="G8:G9"/>
    <mergeCell ref="I8:I9"/>
    <mergeCell ref="A19:A20"/>
    <mergeCell ref="B19:B20"/>
    <mergeCell ref="C19:C20"/>
    <mergeCell ref="A16:B16"/>
    <mergeCell ref="C16:D16"/>
    <mergeCell ref="E16:F16"/>
    <mergeCell ref="G16:H16"/>
    <mergeCell ref="I16:J16"/>
    <mergeCell ref="E25:I25"/>
    <mergeCell ref="A14:J14"/>
    <mergeCell ref="A15:J15"/>
    <mergeCell ref="A23:A24"/>
    <mergeCell ref="B23:B24"/>
    <mergeCell ref="C23:C24"/>
    <mergeCell ref="E23:E24"/>
    <mergeCell ref="G23:G24"/>
    <mergeCell ref="E19:E20"/>
    <mergeCell ref="G19:G20"/>
    <mergeCell ref="I23:I24"/>
    <mergeCell ref="A21:A22"/>
    <mergeCell ref="B21:B22"/>
    <mergeCell ref="C21:C22"/>
    <mergeCell ref="E21:E22"/>
    <mergeCell ref="G21:G22"/>
    <mergeCell ref="A10:A11"/>
    <mergeCell ref="B10:B11"/>
    <mergeCell ref="C10:C11"/>
    <mergeCell ref="E10:E11"/>
    <mergeCell ref="G10:G11"/>
    <mergeCell ref="I6:I7"/>
    <mergeCell ref="A6:A7"/>
    <mergeCell ref="B6:B7"/>
    <mergeCell ref="C6:C7"/>
    <mergeCell ref="E6:E7"/>
    <mergeCell ref="G6:G7"/>
    <mergeCell ref="I17:I18"/>
    <mergeCell ref="A17:A18"/>
    <mergeCell ref="B17:B18"/>
    <mergeCell ref="C17:C18"/>
    <mergeCell ref="E17:E18"/>
    <mergeCell ref="G17:G18"/>
  </mergeCells>
  <pageMargins left="0.51181102362204722" right="0.31496062992125984" top="0" bottom="0" header="0" footer="0"/>
  <pageSetup paperSize="9" scale="27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view="pageBreakPreview" zoomScale="20" zoomScaleNormal="25" zoomScaleSheetLayoutView="20" workbookViewId="0">
      <selection activeCell="F14" sqref="F14"/>
    </sheetView>
  </sheetViews>
  <sheetFormatPr defaultRowHeight="15" x14ac:dyDescent="0.25"/>
  <cols>
    <col min="1" max="1" width="10" customWidth="1"/>
    <col min="2" max="2" width="44.7109375" customWidth="1"/>
    <col min="3" max="3" width="139.28515625" customWidth="1"/>
    <col min="4" max="4" width="16.7109375" customWidth="1"/>
    <col min="5" max="5" width="133.7109375" customWidth="1"/>
    <col min="6" max="6" width="16.7109375" customWidth="1"/>
    <col min="7" max="7" width="123.7109375" customWidth="1"/>
    <col min="8" max="8" width="16.7109375" customWidth="1"/>
    <col min="9" max="9" width="126.140625" customWidth="1"/>
    <col min="10" max="10" width="16.7109375" customWidth="1"/>
    <col min="11" max="11" width="39" customWidth="1"/>
  </cols>
  <sheetData>
    <row r="1" spans="1:11" ht="105" customHeight="1" x14ac:dyDescent="0.6">
      <c r="A1" s="199" t="s">
        <v>105</v>
      </c>
      <c r="B1" s="200"/>
      <c r="C1" s="200"/>
      <c r="D1" s="200"/>
      <c r="E1" s="200"/>
      <c r="F1" s="200"/>
      <c r="G1" s="200"/>
      <c r="H1" s="200"/>
      <c r="I1" s="200"/>
      <c r="J1" s="201"/>
      <c r="K1" s="12" t="s">
        <v>70</v>
      </c>
    </row>
    <row r="2" spans="1:11" ht="117" customHeight="1" thickBot="1" x14ac:dyDescent="0.3">
      <c r="A2" s="202" t="s">
        <v>106</v>
      </c>
      <c r="B2" s="203"/>
      <c r="C2" s="203"/>
      <c r="D2" s="203"/>
      <c r="E2" s="203"/>
      <c r="F2" s="203"/>
      <c r="G2" s="203"/>
      <c r="H2" s="203"/>
      <c r="I2" s="203"/>
      <c r="J2" s="203"/>
      <c r="K2" s="38">
        <v>65</v>
      </c>
    </row>
    <row r="3" spans="1:11" s="13" customFormat="1" ht="61.5" customHeight="1" thickBot="1" x14ac:dyDescent="0.5">
      <c r="A3" s="273" t="s">
        <v>0</v>
      </c>
      <c r="B3" s="208"/>
      <c r="C3" s="206" t="s">
        <v>65</v>
      </c>
      <c r="D3" s="207"/>
      <c r="E3" s="274" t="s">
        <v>66</v>
      </c>
      <c r="F3" s="275"/>
      <c r="G3" s="276" t="s">
        <v>67</v>
      </c>
      <c r="H3" s="275"/>
      <c r="I3" s="276" t="s">
        <v>68</v>
      </c>
      <c r="J3" s="209"/>
      <c r="K3" s="14" t="s">
        <v>69</v>
      </c>
    </row>
    <row r="4" spans="1:11" s="13" customFormat="1" ht="103.5" customHeight="1" thickBot="1" x14ac:dyDescent="0.5">
      <c r="A4" s="215" t="s">
        <v>42</v>
      </c>
      <c r="B4" s="281" t="s">
        <v>224</v>
      </c>
      <c r="C4" s="270" t="s">
        <v>250</v>
      </c>
      <c r="D4" s="105"/>
      <c r="E4" s="251" t="s">
        <v>246</v>
      </c>
      <c r="F4" s="102" t="s">
        <v>263</v>
      </c>
      <c r="G4" s="251" t="s">
        <v>247</v>
      </c>
      <c r="H4" s="102"/>
      <c r="I4" s="251" t="s">
        <v>248</v>
      </c>
      <c r="J4" s="103"/>
      <c r="K4" s="19">
        <f>IF(D4="X",20,IF(F4="X",15,IF(H4="X",10,IF(J4="X",5,0))))</f>
        <v>15</v>
      </c>
    </row>
    <row r="5" spans="1:11" s="13" customFormat="1" ht="343.5" customHeight="1" thickBot="1" x14ac:dyDescent="0.5">
      <c r="A5" s="216"/>
      <c r="B5" s="282"/>
      <c r="C5" s="252"/>
      <c r="D5" s="30">
        <v>20</v>
      </c>
      <c r="E5" s="252"/>
      <c r="F5" s="30">
        <v>15</v>
      </c>
      <c r="G5" s="252"/>
      <c r="H5" s="30">
        <v>10</v>
      </c>
      <c r="I5" s="252"/>
      <c r="J5" s="31">
        <v>5</v>
      </c>
      <c r="K5" s="14"/>
    </row>
    <row r="6" spans="1:11" ht="87.75" customHeight="1" thickBot="1" x14ac:dyDescent="0.3">
      <c r="A6" s="277" t="s">
        <v>47</v>
      </c>
      <c r="B6" s="279" t="s">
        <v>164</v>
      </c>
      <c r="C6" s="251" t="s">
        <v>136</v>
      </c>
      <c r="D6" s="41"/>
      <c r="E6" s="280" t="s">
        <v>140</v>
      </c>
      <c r="F6" s="41" t="s">
        <v>263</v>
      </c>
      <c r="G6" s="251" t="s">
        <v>141</v>
      </c>
      <c r="H6" s="42"/>
      <c r="I6" s="251" t="s">
        <v>107</v>
      </c>
      <c r="J6" s="43"/>
      <c r="K6" s="19">
        <f>IF(D6="X",20,IF(F6="X",15,IF(H6="X",10,IF(J6="X",5,0))))</f>
        <v>15</v>
      </c>
    </row>
    <row r="7" spans="1:11" ht="409.5" customHeight="1" thickBot="1" x14ac:dyDescent="0.3">
      <c r="A7" s="278"/>
      <c r="B7" s="256"/>
      <c r="C7" s="265"/>
      <c r="D7" s="30">
        <v>20</v>
      </c>
      <c r="E7" s="260"/>
      <c r="F7" s="30">
        <v>15</v>
      </c>
      <c r="G7" s="265"/>
      <c r="H7" s="88" t="s">
        <v>207</v>
      </c>
      <c r="I7" s="265"/>
      <c r="J7" s="32">
        <v>5</v>
      </c>
      <c r="K7" s="34"/>
    </row>
    <row r="8" spans="1:11" ht="88.5" customHeight="1" thickBot="1" x14ac:dyDescent="0.3">
      <c r="A8" s="263" t="s">
        <v>48</v>
      </c>
      <c r="B8" s="255" t="s">
        <v>49</v>
      </c>
      <c r="C8" s="257" t="s">
        <v>137</v>
      </c>
      <c r="D8" s="45" t="s">
        <v>263</v>
      </c>
      <c r="E8" s="261" t="s">
        <v>108</v>
      </c>
      <c r="F8" s="45"/>
      <c r="G8" s="261" t="s">
        <v>109</v>
      </c>
      <c r="H8" s="45"/>
      <c r="I8" s="261" t="s">
        <v>110</v>
      </c>
      <c r="J8" s="44"/>
      <c r="K8" s="19">
        <f>IF(D8="X",15,IF(F8="X",9,IF(H8="X",6,IF(J8="X",3,0))))</f>
        <v>15</v>
      </c>
    </row>
    <row r="9" spans="1:11" ht="177.75" customHeight="1" thickBot="1" x14ac:dyDescent="0.3">
      <c r="A9" s="264"/>
      <c r="B9" s="256"/>
      <c r="C9" s="265"/>
      <c r="D9" s="30">
        <v>15</v>
      </c>
      <c r="E9" s="262"/>
      <c r="F9" s="30">
        <v>9</v>
      </c>
      <c r="G9" s="262"/>
      <c r="H9" s="30">
        <v>6</v>
      </c>
      <c r="I9" s="262"/>
      <c r="J9" s="33">
        <v>3</v>
      </c>
      <c r="K9" s="34"/>
    </row>
    <row r="10" spans="1:11" ht="87.75" customHeight="1" thickBot="1" x14ac:dyDescent="0.3">
      <c r="A10" s="268" t="s">
        <v>50</v>
      </c>
      <c r="B10" s="269" t="s">
        <v>51</v>
      </c>
      <c r="C10" s="270" t="s">
        <v>138</v>
      </c>
      <c r="D10" s="46"/>
      <c r="E10" s="271" t="s">
        <v>111</v>
      </c>
      <c r="F10" s="46"/>
      <c r="G10" s="266" t="s">
        <v>112</v>
      </c>
      <c r="H10" s="46" t="s">
        <v>263</v>
      </c>
      <c r="I10" s="266" t="s">
        <v>113</v>
      </c>
      <c r="J10" s="47"/>
      <c r="K10" s="19">
        <f>IF(D10="X",20,IF(F10="X",55,IF(H10="X",10,IF(J10="X",5,0))))</f>
        <v>10</v>
      </c>
    </row>
    <row r="11" spans="1:11" ht="320.25" customHeight="1" thickBot="1" x14ac:dyDescent="0.3">
      <c r="A11" s="185"/>
      <c r="B11" s="256"/>
      <c r="C11" s="265"/>
      <c r="D11" s="29">
        <v>20</v>
      </c>
      <c r="E11" s="272"/>
      <c r="F11" s="29">
        <v>15</v>
      </c>
      <c r="G11" s="267"/>
      <c r="H11" s="29">
        <v>10</v>
      </c>
      <c r="I11" s="267"/>
      <c r="J11" s="32">
        <v>5</v>
      </c>
      <c r="K11" s="34"/>
    </row>
    <row r="12" spans="1:11" ht="88.5" customHeight="1" thickBot="1" x14ac:dyDescent="0.3">
      <c r="A12" s="263" t="s">
        <v>52</v>
      </c>
      <c r="B12" s="255" t="s">
        <v>236</v>
      </c>
      <c r="C12" s="257" t="s">
        <v>237</v>
      </c>
      <c r="D12" s="45"/>
      <c r="E12" s="261" t="s">
        <v>238</v>
      </c>
      <c r="F12" s="45"/>
      <c r="G12" s="261" t="s">
        <v>239</v>
      </c>
      <c r="H12" s="45" t="s">
        <v>263</v>
      </c>
      <c r="I12" s="261" t="s">
        <v>240</v>
      </c>
      <c r="J12" s="44"/>
      <c r="K12" s="19">
        <f>IF(D12="X",15,IF(F12="X",11,IF(H12="X",8,IF(J12="X",4,0))))</f>
        <v>8</v>
      </c>
    </row>
    <row r="13" spans="1:11" ht="279.75" customHeight="1" thickBot="1" x14ac:dyDescent="0.3">
      <c r="A13" s="264"/>
      <c r="B13" s="256"/>
      <c r="C13" s="265"/>
      <c r="D13" s="30">
        <v>15</v>
      </c>
      <c r="E13" s="262"/>
      <c r="F13" s="30">
        <v>11</v>
      </c>
      <c r="G13" s="262"/>
      <c r="H13" s="30">
        <v>8</v>
      </c>
      <c r="I13" s="262"/>
      <c r="J13" s="33">
        <v>4</v>
      </c>
      <c r="K13" s="34"/>
    </row>
    <row r="14" spans="1:11" ht="88.5" customHeight="1" thickBot="1" x14ac:dyDescent="0.3">
      <c r="A14" s="253" t="s">
        <v>53</v>
      </c>
      <c r="B14" s="255" t="s">
        <v>252</v>
      </c>
      <c r="C14" s="257" t="s">
        <v>139</v>
      </c>
      <c r="D14" s="45"/>
      <c r="E14" s="259" t="s">
        <v>117</v>
      </c>
      <c r="F14" s="51" t="s">
        <v>263</v>
      </c>
      <c r="G14" s="261" t="s">
        <v>118</v>
      </c>
      <c r="H14" s="51"/>
      <c r="I14" s="261" t="s">
        <v>251</v>
      </c>
      <c r="J14" s="50"/>
      <c r="K14" s="19">
        <f>IF(D14="X",10,IF(F14="X",8,IF(H14="X",5,IF(J14="X",3,0))))</f>
        <v>8</v>
      </c>
    </row>
    <row r="15" spans="1:11" ht="408" customHeight="1" thickBot="1" x14ac:dyDescent="0.3">
      <c r="A15" s="254"/>
      <c r="B15" s="256"/>
      <c r="C15" s="258"/>
      <c r="D15" s="30">
        <v>10</v>
      </c>
      <c r="E15" s="260"/>
      <c r="F15" s="30">
        <v>8</v>
      </c>
      <c r="G15" s="262"/>
      <c r="H15" s="30">
        <v>5</v>
      </c>
      <c r="I15" s="262"/>
      <c r="J15" s="33">
        <v>3</v>
      </c>
      <c r="K15" s="34"/>
    </row>
    <row r="16" spans="1:11" ht="126.75" customHeight="1" thickBot="1" x14ac:dyDescent="0.3">
      <c r="A16" s="39"/>
      <c r="B16" s="40"/>
      <c r="C16" s="40"/>
      <c r="D16" s="40"/>
      <c r="E16" s="137" t="s">
        <v>168</v>
      </c>
      <c r="F16" s="137"/>
      <c r="G16" s="137"/>
      <c r="H16" s="137"/>
      <c r="I16" s="137"/>
      <c r="J16" s="86"/>
      <c r="K16" s="87">
        <f>SUM(K14,K12,K10,K8,K6,K4)</f>
        <v>71</v>
      </c>
    </row>
    <row r="20" spans="9:9" x14ac:dyDescent="0.25">
      <c r="I20" s="6"/>
    </row>
  </sheetData>
  <sheetProtection algorithmName="SHA-512" hashValue="/yC4jP4RH5kdJdGp5L2y62gkveDmSGlFGuwLS6jDKwYn2LVO6rLVA8NF92oAozoktk+VLXlel3iBGjujpbDj9g==" saltValue="bHT/+BzDz74asZc9mbD4uw==" spinCount="100000" sheet="1" objects="1" scenarios="1" selectLockedCells="1"/>
  <mergeCells count="44">
    <mergeCell ref="I6:I7"/>
    <mergeCell ref="A1:J1"/>
    <mergeCell ref="A2:J2"/>
    <mergeCell ref="A3:B3"/>
    <mergeCell ref="C3:D3"/>
    <mergeCell ref="E3:F3"/>
    <mergeCell ref="G3:H3"/>
    <mergeCell ref="I3:J3"/>
    <mergeCell ref="A6:A7"/>
    <mergeCell ref="B6:B7"/>
    <mergeCell ref="C6:C7"/>
    <mergeCell ref="E6:E7"/>
    <mergeCell ref="G6:G7"/>
    <mergeCell ref="A4:A5"/>
    <mergeCell ref="B4:B5"/>
    <mergeCell ref="C4:C5"/>
    <mergeCell ref="I10:I11"/>
    <mergeCell ref="A8:A9"/>
    <mergeCell ref="B8:B9"/>
    <mergeCell ref="C8:C9"/>
    <mergeCell ref="E8:E9"/>
    <mergeCell ref="G8:G9"/>
    <mergeCell ref="I8:I9"/>
    <mergeCell ref="A10:A11"/>
    <mergeCell ref="B10:B11"/>
    <mergeCell ref="C10:C11"/>
    <mergeCell ref="E10:E11"/>
    <mergeCell ref="G10:G11"/>
    <mergeCell ref="E4:E5"/>
    <mergeCell ref="G4:G5"/>
    <mergeCell ref="I4:I5"/>
    <mergeCell ref="E16:I16"/>
    <mergeCell ref="A14:A15"/>
    <mergeCell ref="B14:B15"/>
    <mergeCell ref="C14:C15"/>
    <mergeCell ref="E14:E15"/>
    <mergeCell ref="G14:G15"/>
    <mergeCell ref="I14:I15"/>
    <mergeCell ref="A12:A13"/>
    <mergeCell ref="B12:B13"/>
    <mergeCell ref="C12:C13"/>
    <mergeCell ref="E12:E13"/>
    <mergeCell ref="G12:G13"/>
    <mergeCell ref="I12:I13"/>
  </mergeCells>
  <pageMargins left="0.31496062992125984" right="0.31496062992125984" top="0" bottom="0" header="0" footer="0"/>
  <pageSetup paperSize="9" scale="20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view="pageBreakPreview" zoomScale="25" zoomScaleNormal="25" zoomScaleSheetLayoutView="25" workbookViewId="0">
      <selection activeCell="D12" sqref="D12"/>
    </sheetView>
  </sheetViews>
  <sheetFormatPr defaultRowHeight="15" x14ac:dyDescent="0.25"/>
  <cols>
    <col min="1" max="1" width="13.42578125" customWidth="1"/>
    <col min="2" max="2" width="45" customWidth="1"/>
    <col min="3" max="3" width="97.5703125" customWidth="1"/>
    <col min="4" max="4" width="14.7109375" customWidth="1"/>
    <col min="5" max="5" width="101.140625" customWidth="1"/>
    <col min="6" max="6" width="14.7109375" customWidth="1"/>
    <col min="7" max="7" width="89.85546875" customWidth="1"/>
    <col min="8" max="8" width="14.7109375" customWidth="1"/>
    <col min="9" max="9" width="87.5703125" customWidth="1"/>
    <col min="10" max="10" width="14.7109375" customWidth="1"/>
    <col min="11" max="11" width="22.85546875" customWidth="1"/>
  </cols>
  <sheetData>
    <row r="1" spans="1:11" ht="75.75" customHeight="1" x14ac:dyDescent="0.5">
      <c r="A1" s="199" t="s">
        <v>119</v>
      </c>
      <c r="B1" s="200"/>
      <c r="C1" s="200"/>
      <c r="D1" s="200"/>
      <c r="E1" s="200"/>
      <c r="F1" s="200"/>
      <c r="G1" s="200"/>
      <c r="H1" s="200"/>
      <c r="I1" s="200"/>
      <c r="J1" s="201"/>
      <c r="K1" s="16" t="s">
        <v>70</v>
      </c>
    </row>
    <row r="2" spans="1:11" ht="93.75" customHeight="1" thickBot="1" x14ac:dyDescent="0.3">
      <c r="A2" s="300" t="s">
        <v>120</v>
      </c>
      <c r="B2" s="301"/>
      <c r="C2" s="301"/>
      <c r="D2" s="301"/>
      <c r="E2" s="301"/>
      <c r="F2" s="301"/>
      <c r="G2" s="301"/>
      <c r="H2" s="301"/>
      <c r="I2" s="301"/>
      <c r="J2" s="301"/>
      <c r="K2" s="90">
        <v>65</v>
      </c>
    </row>
    <row r="3" spans="1:11" ht="40.5" customHeight="1" thickBot="1" x14ac:dyDescent="0.45">
      <c r="A3" s="302" t="s">
        <v>0</v>
      </c>
      <c r="B3" s="303"/>
      <c r="C3" s="304" t="s">
        <v>65</v>
      </c>
      <c r="D3" s="305"/>
      <c r="E3" s="306" t="s">
        <v>66</v>
      </c>
      <c r="F3" s="305"/>
      <c r="G3" s="306" t="s">
        <v>67</v>
      </c>
      <c r="H3" s="305"/>
      <c r="I3" s="306" t="s">
        <v>68</v>
      </c>
      <c r="J3" s="307"/>
      <c r="K3" s="68" t="s">
        <v>69</v>
      </c>
    </row>
    <row r="4" spans="1:11" ht="96.75" customHeight="1" thickBot="1" x14ac:dyDescent="0.3">
      <c r="A4" s="268" t="s">
        <v>55</v>
      </c>
      <c r="B4" s="217" t="s">
        <v>244</v>
      </c>
      <c r="C4" s="283" t="s">
        <v>253</v>
      </c>
      <c r="D4" s="92"/>
      <c r="E4" s="283" t="s">
        <v>254</v>
      </c>
      <c r="F4" s="92" t="s">
        <v>263</v>
      </c>
      <c r="G4" s="283" t="s">
        <v>245</v>
      </c>
      <c r="H4" s="92"/>
      <c r="I4" s="283" t="s">
        <v>249</v>
      </c>
      <c r="J4" s="96"/>
      <c r="K4" s="19">
        <f>IF(D4="X",25,IF(F4="X",19,IF(H4="X",12,IF(J4="X",6,0))))</f>
        <v>19</v>
      </c>
    </row>
    <row r="5" spans="1:11" ht="207.75" customHeight="1" thickBot="1" x14ac:dyDescent="0.3">
      <c r="A5" s="185"/>
      <c r="B5" s="218"/>
      <c r="C5" s="284"/>
      <c r="D5" s="22">
        <v>25</v>
      </c>
      <c r="E5" s="284"/>
      <c r="F5" s="22">
        <v>18</v>
      </c>
      <c r="G5" s="284"/>
      <c r="H5" s="22">
        <v>10</v>
      </c>
      <c r="I5" s="284"/>
      <c r="J5" s="104">
        <v>3</v>
      </c>
      <c r="K5" s="70"/>
    </row>
    <row r="6" spans="1:11" ht="87.75" customHeight="1" thickBot="1" x14ac:dyDescent="0.3">
      <c r="A6" s="253" t="s">
        <v>57</v>
      </c>
      <c r="B6" s="295" t="s">
        <v>56</v>
      </c>
      <c r="C6" s="289" t="s">
        <v>133</v>
      </c>
      <c r="D6" s="92" t="s">
        <v>263</v>
      </c>
      <c r="E6" s="283" t="s">
        <v>121</v>
      </c>
      <c r="F6" s="92"/>
      <c r="G6" s="283" t="s">
        <v>132</v>
      </c>
      <c r="H6" s="95"/>
      <c r="I6" s="283" t="s">
        <v>122</v>
      </c>
      <c r="J6" s="96"/>
      <c r="K6" s="19">
        <f>IF(D6="X",25,IF(F6="X",18,IF(H6="X",12,IF(J6="X",6,0))))</f>
        <v>25</v>
      </c>
    </row>
    <row r="7" spans="1:11" ht="337.5" customHeight="1" thickBot="1" x14ac:dyDescent="0.3">
      <c r="A7" s="185"/>
      <c r="B7" s="296"/>
      <c r="C7" s="297"/>
      <c r="D7" s="21">
        <v>25</v>
      </c>
      <c r="E7" s="293"/>
      <c r="F7" s="21">
        <v>18</v>
      </c>
      <c r="G7" s="293"/>
      <c r="H7" s="25">
        <v>12</v>
      </c>
      <c r="I7" s="293"/>
      <c r="J7" s="97">
        <v>6</v>
      </c>
      <c r="K7" s="94"/>
    </row>
    <row r="8" spans="1:11" ht="88.5" customHeight="1" thickBot="1" x14ac:dyDescent="0.3">
      <c r="A8" s="268" t="s">
        <v>60</v>
      </c>
      <c r="B8" s="287" t="s">
        <v>58</v>
      </c>
      <c r="C8" s="293" t="s">
        <v>243</v>
      </c>
      <c r="D8" s="93"/>
      <c r="E8" s="291" t="s">
        <v>242</v>
      </c>
      <c r="F8" s="93" t="s">
        <v>263</v>
      </c>
      <c r="G8" s="291" t="s">
        <v>241</v>
      </c>
      <c r="H8" s="93"/>
      <c r="I8" s="291" t="s">
        <v>59</v>
      </c>
      <c r="J8" s="98"/>
      <c r="K8" s="19">
        <f>IF(D8="X",20,IF(F8="X",15,IF(H8="X",10,IF(J8="X",5,0))))</f>
        <v>15</v>
      </c>
    </row>
    <row r="9" spans="1:11" ht="193.5" customHeight="1" thickBot="1" x14ac:dyDescent="0.3">
      <c r="A9" s="185"/>
      <c r="B9" s="287"/>
      <c r="C9" s="293"/>
      <c r="D9" s="21">
        <v>20</v>
      </c>
      <c r="E9" s="294"/>
      <c r="F9" s="21">
        <v>15</v>
      </c>
      <c r="G9" s="294"/>
      <c r="H9" s="21">
        <v>10</v>
      </c>
      <c r="I9" s="294"/>
      <c r="J9" s="23">
        <v>5</v>
      </c>
      <c r="K9" s="94"/>
    </row>
    <row r="10" spans="1:11" ht="90" customHeight="1" thickBot="1" x14ac:dyDescent="0.3">
      <c r="A10" s="253" t="s">
        <v>63</v>
      </c>
      <c r="B10" s="295" t="s">
        <v>61</v>
      </c>
      <c r="C10" s="289" t="s">
        <v>167</v>
      </c>
      <c r="D10" s="93" t="s">
        <v>263</v>
      </c>
      <c r="E10" s="298" t="s">
        <v>123</v>
      </c>
      <c r="F10" s="93"/>
      <c r="G10" s="291" t="s">
        <v>124</v>
      </c>
      <c r="H10" s="93"/>
      <c r="I10" s="291" t="s">
        <v>62</v>
      </c>
      <c r="J10" s="98"/>
      <c r="K10" s="19">
        <f>IF(D10="X",20,IF(F10="X",15,IF(H10="X",10,IF(J10="X",5,0))))</f>
        <v>20</v>
      </c>
    </row>
    <row r="11" spans="1:11" ht="94.5" customHeight="1" thickBot="1" x14ac:dyDescent="0.3">
      <c r="A11" s="185"/>
      <c r="B11" s="296"/>
      <c r="C11" s="297"/>
      <c r="D11" s="22">
        <v>20</v>
      </c>
      <c r="E11" s="299"/>
      <c r="F11" s="22">
        <v>15</v>
      </c>
      <c r="G11" s="292"/>
      <c r="H11" s="22">
        <v>10</v>
      </c>
      <c r="I11" s="292"/>
      <c r="J11" s="24">
        <v>5</v>
      </c>
      <c r="K11" s="5"/>
    </row>
    <row r="12" spans="1:11" ht="88.5" customHeight="1" thickBot="1" x14ac:dyDescent="0.3">
      <c r="A12" s="268" t="s">
        <v>255</v>
      </c>
      <c r="B12" s="287" t="s">
        <v>165</v>
      </c>
      <c r="C12" s="289" t="s">
        <v>134</v>
      </c>
      <c r="D12" s="93" t="s">
        <v>263</v>
      </c>
      <c r="E12" s="291" t="s">
        <v>125</v>
      </c>
      <c r="F12" s="93"/>
      <c r="G12" s="291" t="s">
        <v>126</v>
      </c>
      <c r="H12" s="93"/>
      <c r="I12" s="291" t="s">
        <v>127</v>
      </c>
      <c r="J12" s="98"/>
      <c r="K12" s="19">
        <f>IF(D12="X",10,IF(F12="X",8,IF(H12="X",5,IF(J12="X",3,0))))</f>
        <v>10</v>
      </c>
    </row>
    <row r="13" spans="1:11" ht="114.75" customHeight="1" thickBot="1" x14ac:dyDescent="0.3">
      <c r="A13" s="185"/>
      <c r="B13" s="288"/>
      <c r="C13" s="290"/>
      <c r="D13" s="22">
        <v>10</v>
      </c>
      <c r="E13" s="292"/>
      <c r="F13" s="22">
        <v>8</v>
      </c>
      <c r="G13" s="292"/>
      <c r="H13" s="22">
        <v>5</v>
      </c>
      <c r="I13" s="292"/>
      <c r="J13" s="24">
        <v>3</v>
      </c>
      <c r="K13" s="5"/>
    </row>
    <row r="14" spans="1:11" ht="59.25" customHeight="1" thickBot="1" x14ac:dyDescent="0.3">
      <c r="A14" s="285" t="s">
        <v>166</v>
      </c>
      <c r="B14" s="286"/>
      <c r="C14" s="286"/>
      <c r="D14" s="286"/>
      <c r="E14" s="286"/>
      <c r="F14" s="286"/>
      <c r="G14" s="286"/>
      <c r="H14" s="286"/>
      <c r="I14" s="286"/>
      <c r="J14" s="7"/>
      <c r="K14" s="91">
        <f>SUM(K12,K10,K8,K6,K4)</f>
        <v>89</v>
      </c>
    </row>
    <row r="17" spans="9:9" x14ac:dyDescent="0.25">
      <c r="I17" s="6"/>
    </row>
  </sheetData>
  <sheetProtection algorithmName="SHA-512" hashValue="228ywfvp7hWNid8UIF39oUFC6KihxCp7p27mJKinEgDpaBFU4D5REHhnrV483WO7pcffZ/LFTBhcHcpeMvAEVA==" saltValue="u9pZL80Ynb4Y73AUMDpI6w==" spinCount="100000" sheet="1" objects="1" scenarios="1" selectLockedCells="1"/>
  <mergeCells count="38">
    <mergeCell ref="I6:I7"/>
    <mergeCell ref="A1:J1"/>
    <mergeCell ref="A2:J2"/>
    <mergeCell ref="A3:B3"/>
    <mergeCell ref="C3:D3"/>
    <mergeCell ref="E3:F3"/>
    <mergeCell ref="G3:H3"/>
    <mergeCell ref="I3:J3"/>
    <mergeCell ref="A6:A7"/>
    <mergeCell ref="B6:B7"/>
    <mergeCell ref="C6:C7"/>
    <mergeCell ref="E6:E7"/>
    <mergeCell ref="G6:G7"/>
    <mergeCell ref="A4:A5"/>
    <mergeCell ref="B4:B5"/>
    <mergeCell ref="C4:C5"/>
    <mergeCell ref="I8:I9"/>
    <mergeCell ref="A10:A11"/>
    <mergeCell ref="B10:B11"/>
    <mergeCell ref="C10:C11"/>
    <mergeCell ref="E10:E11"/>
    <mergeCell ref="G10:G11"/>
    <mergeCell ref="E4:E5"/>
    <mergeCell ref="G4:G5"/>
    <mergeCell ref="I4:I5"/>
    <mergeCell ref="A14:I14"/>
    <mergeCell ref="A12:A13"/>
    <mergeCell ref="B12:B13"/>
    <mergeCell ref="C12:C13"/>
    <mergeCell ref="E12:E13"/>
    <mergeCell ref="G12:G13"/>
    <mergeCell ref="I12:I13"/>
    <mergeCell ref="I10:I11"/>
    <mergeCell ref="A8:A9"/>
    <mergeCell ref="B8:B9"/>
    <mergeCell ref="C8:C9"/>
    <mergeCell ref="E8:E9"/>
    <mergeCell ref="G8:G9"/>
  </mergeCells>
  <pageMargins left="0.51181102362204722" right="0.31496062992125984" top="0" bottom="0" header="0" footer="0"/>
  <pageSetup paperSize="9" scale="2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6</vt:i4>
      </vt:variant>
    </vt:vector>
  </HeadingPairs>
  <TitlesOfParts>
    <vt:vector size="12" baseType="lpstr">
      <vt:lpstr>Ekotým</vt:lpstr>
      <vt:lpstr>Analýza</vt:lpstr>
      <vt:lpstr>Plán činností</vt:lpstr>
      <vt:lpstr>Monitorování + EV</vt:lpstr>
      <vt:lpstr>Informování a spolupráce</vt:lpstr>
      <vt:lpstr>Ekokodex</vt:lpstr>
      <vt:lpstr>Analýza!Oblast_tisku</vt:lpstr>
      <vt:lpstr>Ekokodex!Oblast_tisku</vt:lpstr>
      <vt:lpstr>Ekotým!Oblast_tisku</vt:lpstr>
      <vt:lpstr>'Informování a spolupráce'!Oblast_tisku</vt:lpstr>
      <vt:lpstr>'Monitorování + EV'!Oblast_tisku</vt:lpstr>
      <vt:lpstr>'Plán činností'!Oblast_tisku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Ondra</dc:creator>
  <cp:lastModifiedBy>Řípovi</cp:lastModifiedBy>
  <cp:revision/>
  <cp:lastPrinted>2017-03-21T15:07:39Z</cp:lastPrinted>
  <dcterms:created xsi:type="dcterms:W3CDTF">2010-01-13T15:56:17Z</dcterms:created>
  <dcterms:modified xsi:type="dcterms:W3CDTF">2018-12-06T19:48:59Z</dcterms:modified>
</cp:coreProperties>
</file>